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SO 01 D.1.1 Pol" sheetId="12" r:id="rId3"/>
    <sheet name="SO 01 D.1.4 Pol" sheetId="13" r:id="rId4"/>
    <sheet name="SO 02 D.1.1 Pol" sheetId="14" r:id="rId5"/>
    <sheet name="SO 03 SO 03 Pol" sheetId="15" r:id="rId6"/>
  </sheets>
  <externalReferences>
    <externalReference r:id="rId7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 Pol'!$1:$7</definedName>
    <definedName name="_xlnm.Print_Titles" localSheetId="3">'SO 01 D.1.4 Pol'!$1:$7</definedName>
    <definedName name="_xlnm.Print_Titles" localSheetId="4">'SO 02 D.1.1 Pol'!$1:$7</definedName>
    <definedName name="_xlnm.Print_Titles" localSheetId="5">'SO 03 SO 03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 Pol'!$A$1:$X$418</definedName>
    <definedName name="_xlnm.Print_Area" localSheetId="3">'SO 01 D.1.4 Pol'!$A$1:$X$51</definedName>
    <definedName name="_xlnm.Print_Area" localSheetId="4">'SO 02 D.1.1 Pol'!$A$1:$X$351</definedName>
    <definedName name="_xlnm.Print_Area" localSheetId="5">'SO 03 SO 03 Pol'!$A$1:$X$137</definedName>
    <definedName name="_xlnm.Print_Area" localSheetId="0">Stavba!$A$1:$J$76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36" i="15"/>
  <c r="G9" i="15"/>
  <c r="I9" i="15"/>
  <c r="I8" i="15" s="1"/>
  <c r="K9" i="15"/>
  <c r="M9" i="15"/>
  <c r="O9" i="15"/>
  <c r="Q9" i="15"/>
  <c r="Q8" i="15" s="1"/>
  <c r="V9" i="15"/>
  <c r="G12" i="15"/>
  <c r="M12" i="15" s="1"/>
  <c r="I12" i="15"/>
  <c r="K12" i="15"/>
  <c r="K8" i="15" s="1"/>
  <c r="O12" i="15"/>
  <c r="O8" i="15" s="1"/>
  <c r="Q12" i="15"/>
  <c r="V12" i="15"/>
  <c r="V8" i="15" s="1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20" i="15"/>
  <c r="M20" i="15" s="1"/>
  <c r="I20" i="15"/>
  <c r="K20" i="15"/>
  <c r="O20" i="15"/>
  <c r="Q20" i="15"/>
  <c r="V20" i="15"/>
  <c r="G23" i="15"/>
  <c r="G22" i="15" s="1"/>
  <c r="I23" i="15"/>
  <c r="K23" i="15"/>
  <c r="K22" i="15" s="1"/>
  <c r="O23" i="15"/>
  <c r="O22" i="15" s="1"/>
  <c r="Q23" i="15"/>
  <c r="V23" i="15"/>
  <c r="V22" i="15" s="1"/>
  <c r="G25" i="15"/>
  <c r="I25" i="15"/>
  <c r="I22" i="15" s="1"/>
  <c r="K25" i="15"/>
  <c r="M25" i="15"/>
  <c r="O25" i="15"/>
  <c r="Q25" i="15"/>
  <c r="Q22" i="15" s="1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1" i="15"/>
  <c r="I61" i="15"/>
  <c r="K61" i="15"/>
  <c r="M61" i="15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M67" i="15" s="1"/>
  <c r="I67" i="15"/>
  <c r="K67" i="15"/>
  <c r="O67" i="15"/>
  <c r="Q67" i="15"/>
  <c r="V67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Q71" i="15"/>
  <c r="V71" i="15"/>
  <c r="G73" i="15"/>
  <c r="I73" i="15"/>
  <c r="K73" i="15"/>
  <c r="M73" i="15"/>
  <c r="O73" i="15"/>
  <c r="Q73" i="15"/>
  <c r="V73" i="15"/>
  <c r="G75" i="15"/>
  <c r="M75" i="15" s="1"/>
  <c r="I75" i="15"/>
  <c r="K75" i="15"/>
  <c r="O75" i="15"/>
  <c r="Q75" i="15"/>
  <c r="V75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3" i="15"/>
  <c r="M83" i="15" s="1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I109" i="15"/>
  <c r="K109" i="15"/>
  <c r="M109" i="15"/>
  <c r="O109" i="15"/>
  <c r="Q109" i="15"/>
  <c r="V109" i="15"/>
  <c r="G111" i="15"/>
  <c r="M111" i="15" s="1"/>
  <c r="I111" i="15"/>
  <c r="K111" i="15"/>
  <c r="O111" i="15"/>
  <c r="Q111" i="15"/>
  <c r="V111" i="15"/>
  <c r="G113" i="15"/>
  <c r="I113" i="15"/>
  <c r="K113" i="15"/>
  <c r="M113" i="15"/>
  <c r="O113" i="15"/>
  <c r="Q113" i="15"/>
  <c r="V113" i="15"/>
  <c r="G115" i="15"/>
  <c r="M115" i="15" s="1"/>
  <c r="I115" i="15"/>
  <c r="K115" i="15"/>
  <c r="O115" i="15"/>
  <c r="Q115" i="15"/>
  <c r="V115" i="15"/>
  <c r="G117" i="15"/>
  <c r="I117" i="15"/>
  <c r="K117" i="15"/>
  <c r="M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I121" i="15"/>
  <c r="K121" i="15"/>
  <c r="M121" i="15"/>
  <c r="O121" i="15"/>
  <c r="Q121" i="15"/>
  <c r="V121" i="15"/>
  <c r="G123" i="15"/>
  <c r="M123" i="15" s="1"/>
  <c r="I123" i="15"/>
  <c r="K123" i="15"/>
  <c r="O123" i="15"/>
  <c r="Q123" i="15"/>
  <c r="V123" i="15"/>
  <c r="G125" i="15"/>
  <c r="I125" i="15"/>
  <c r="K125" i="15"/>
  <c r="M125" i="15"/>
  <c r="O125" i="15"/>
  <c r="Q125" i="15"/>
  <c r="V125" i="15"/>
  <c r="G127" i="15"/>
  <c r="M127" i="15" s="1"/>
  <c r="I127" i="15"/>
  <c r="K127" i="15"/>
  <c r="O127" i="15"/>
  <c r="Q127" i="15"/>
  <c r="V127" i="15"/>
  <c r="G129" i="15"/>
  <c r="I129" i="15"/>
  <c r="K129" i="15"/>
  <c r="M129" i="15"/>
  <c r="O129" i="15"/>
  <c r="Q129" i="15"/>
  <c r="V129" i="15"/>
  <c r="G131" i="15"/>
  <c r="M131" i="15" s="1"/>
  <c r="I131" i="15"/>
  <c r="K131" i="15"/>
  <c r="O131" i="15"/>
  <c r="Q131" i="15"/>
  <c r="V131" i="15"/>
  <c r="G133" i="15"/>
  <c r="I133" i="15"/>
  <c r="K133" i="15"/>
  <c r="M133" i="15"/>
  <c r="O133" i="15"/>
  <c r="Q133" i="15"/>
  <c r="V133" i="15"/>
  <c r="AE136" i="15"/>
  <c r="G350" i="14"/>
  <c r="BA305" i="14"/>
  <c r="BA187" i="14"/>
  <c r="BA86" i="14"/>
  <c r="BA76" i="14"/>
  <c r="BA45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G27" i="14"/>
  <c r="I27" i="14"/>
  <c r="I26" i="14" s="1"/>
  <c r="K27" i="14"/>
  <c r="M27" i="14"/>
  <c r="O27" i="14"/>
  <c r="Q27" i="14"/>
  <c r="Q26" i="14" s="1"/>
  <c r="V27" i="14"/>
  <c r="G36" i="14"/>
  <c r="M36" i="14" s="1"/>
  <c r="I36" i="14"/>
  <c r="K36" i="14"/>
  <c r="K26" i="14" s="1"/>
  <c r="O36" i="14"/>
  <c r="O26" i="14" s="1"/>
  <c r="Q36" i="14"/>
  <c r="V36" i="14"/>
  <c r="V26" i="14" s="1"/>
  <c r="I43" i="14"/>
  <c r="Q43" i="14"/>
  <c r="G44" i="14"/>
  <c r="G43" i="14" s="1"/>
  <c r="I44" i="14"/>
  <c r="K44" i="14"/>
  <c r="K43" i="14" s="1"/>
  <c r="O44" i="14"/>
  <c r="O43" i="14" s="1"/>
  <c r="Q44" i="14"/>
  <c r="V44" i="14"/>
  <c r="V43" i="14" s="1"/>
  <c r="I55" i="14"/>
  <c r="Q55" i="14"/>
  <c r="G56" i="14"/>
  <c r="G55" i="14" s="1"/>
  <c r="I56" i="14"/>
  <c r="K56" i="14"/>
  <c r="K55" i="14" s="1"/>
  <c r="O56" i="14"/>
  <c r="O55" i="14" s="1"/>
  <c r="Q56" i="14"/>
  <c r="V56" i="14"/>
  <c r="V55" i="14" s="1"/>
  <c r="G64" i="14"/>
  <c r="G63" i="14" s="1"/>
  <c r="I64" i="14"/>
  <c r="K64" i="14"/>
  <c r="K63" i="14" s="1"/>
  <c r="O64" i="14"/>
  <c r="O63" i="14" s="1"/>
  <c r="Q64" i="14"/>
  <c r="V64" i="14"/>
  <c r="V63" i="14" s="1"/>
  <c r="G70" i="14"/>
  <c r="I70" i="14"/>
  <c r="I63" i="14" s="1"/>
  <c r="K70" i="14"/>
  <c r="M70" i="14"/>
  <c r="O70" i="14"/>
  <c r="Q70" i="14"/>
  <c r="Q63" i="14" s="1"/>
  <c r="V70" i="14"/>
  <c r="G75" i="14"/>
  <c r="M75" i="14" s="1"/>
  <c r="I75" i="14"/>
  <c r="K75" i="14"/>
  <c r="O75" i="14"/>
  <c r="Q75" i="14"/>
  <c r="V75" i="14"/>
  <c r="G81" i="14"/>
  <c r="I81" i="14"/>
  <c r="K81" i="14"/>
  <c r="M81" i="14"/>
  <c r="O81" i="14"/>
  <c r="Q81" i="14"/>
  <c r="V81" i="14"/>
  <c r="G85" i="14"/>
  <c r="M85" i="14" s="1"/>
  <c r="I85" i="14"/>
  <c r="K85" i="14"/>
  <c r="O85" i="14"/>
  <c r="Q85" i="14"/>
  <c r="V85" i="14"/>
  <c r="G95" i="14"/>
  <c r="I95" i="14"/>
  <c r="K95" i="14"/>
  <c r="M95" i="14"/>
  <c r="O95" i="14"/>
  <c r="Q95" i="14"/>
  <c r="V95" i="14"/>
  <c r="G104" i="14"/>
  <c r="M104" i="14" s="1"/>
  <c r="I104" i="14"/>
  <c r="K104" i="14"/>
  <c r="O104" i="14"/>
  <c r="Q104" i="14"/>
  <c r="V104" i="14"/>
  <c r="G113" i="14"/>
  <c r="I113" i="14"/>
  <c r="K113" i="14"/>
  <c r="M113" i="14"/>
  <c r="O113" i="14"/>
  <c r="Q113" i="14"/>
  <c r="V113" i="14"/>
  <c r="G120" i="14"/>
  <c r="M120" i="14" s="1"/>
  <c r="I120" i="14"/>
  <c r="K120" i="14"/>
  <c r="O120" i="14"/>
  <c r="Q120" i="14"/>
  <c r="V120" i="14"/>
  <c r="G125" i="14"/>
  <c r="G124" i="14" s="1"/>
  <c r="I125" i="14"/>
  <c r="K125" i="14"/>
  <c r="K124" i="14" s="1"/>
  <c r="O125" i="14"/>
  <c r="O124" i="14" s="1"/>
  <c r="Q125" i="14"/>
  <c r="V125" i="14"/>
  <c r="V124" i="14" s="1"/>
  <c r="G131" i="14"/>
  <c r="I131" i="14"/>
  <c r="I124" i="14" s="1"/>
  <c r="K131" i="14"/>
  <c r="M131" i="14"/>
  <c r="O131" i="14"/>
  <c r="Q131" i="14"/>
  <c r="Q124" i="14" s="1"/>
  <c r="V131" i="14"/>
  <c r="G136" i="14"/>
  <c r="M136" i="14" s="1"/>
  <c r="I136" i="14"/>
  <c r="K136" i="14"/>
  <c r="O136" i="14"/>
  <c r="Q136" i="14"/>
  <c r="V136" i="14"/>
  <c r="G141" i="14"/>
  <c r="I141" i="14"/>
  <c r="K141" i="14"/>
  <c r="M141" i="14"/>
  <c r="O141" i="14"/>
  <c r="Q141" i="14"/>
  <c r="V141" i="14"/>
  <c r="G145" i="14"/>
  <c r="M145" i="14" s="1"/>
  <c r="I145" i="14"/>
  <c r="K145" i="14"/>
  <c r="O145" i="14"/>
  <c r="Q145" i="14"/>
  <c r="V145" i="14"/>
  <c r="G150" i="14"/>
  <c r="I150" i="14"/>
  <c r="K150" i="14"/>
  <c r="M150" i="14"/>
  <c r="O150" i="14"/>
  <c r="Q150" i="14"/>
  <c r="V150" i="14"/>
  <c r="G155" i="14"/>
  <c r="M155" i="14" s="1"/>
  <c r="I155" i="14"/>
  <c r="K155" i="14"/>
  <c r="O155" i="14"/>
  <c r="Q155" i="14"/>
  <c r="V155" i="14"/>
  <c r="G161" i="14"/>
  <c r="G160" i="14" s="1"/>
  <c r="I161" i="14"/>
  <c r="K161" i="14"/>
  <c r="K160" i="14" s="1"/>
  <c r="O161" i="14"/>
  <c r="O160" i="14" s="1"/>
  <c r="Q161" i="14"/>
  <c r="V161" i="14"/>
  <c r="V160" i="14" s="1"/>
  <c r="G166" i="14"/>
  <c r="I166" i="14"/>
  <c r="I160" i="14" s="1"/>
  <c r="K166" i="14"/>
  <c r="M166" i="14"/>
  <c r="O166" i="14"/>
  <c r="Q166" i="14"/>
  <c r="Q160" i="14" s="1"/>
  <c r="V166" i="14"/>
  <c r="G171" i="14"/>
  <c r="M171" i="14" s="1"/>
  <c r="I171" i="14"/>
  <c r="K171" i="14"/>
  <c r="O171" i="14"/>
  <c r="Q171" i="14"/>
  <c r="V171" i="14"/>
  <c r="G175" i="14"/>
  <c r="I175" i="14"/>
  <c r="K175" i="14"/>
  <c r="M175" i="14"/>
  <c r="O175" i="14"/>
  <c r="Q175" i="14"/>
  <c r="V175" i="14"/>
  <c r="G180" i="14"/>
  <c r="M180" i="14" s="1"/>
  <c r="I180" i="14"/>
  <c r="K180" i="14"/>
  <c r="O180" i="14"/>
  <c r="Q180" i="14"/>
  <c r="V180" i="14"/>
  <c r="G183" i="14"/>
  <c r="I183" i="14"/>
  <c r="K183" i="14"/>
  <c r="M183" i="14"/>
  <c r="O183" i="14"/>
  <c r="Q183" i="14"/>
  <c r="V183" i="14"/>
  <c r="G186" i="14"/>
  <c r="I186" i="14"/>
  <c r="I185" i="14" s="1"/>
  <c r="K186" i="14"/>
  <c r="M186" i="14"/>
  <c r="O186" i="14"/>
  <c r="Q186" i="14"/>
  <c r="Q185" i="14" s="1"/>
  <c r="V186" i="14"/>
  <c r="G192" i="14"/>
  <c r="M192" i="14" s="1"/>
  <c r="I192" i="14"/>
  <c r="K192" i="14"/>
  <c r="K185" i="14" s="1"/>
  <c r="O192" i="14"/>
  <c r="O185" i="14" s="1"/>
  <c r="Q192" i="14"/>
  <c r="V192" i="14"/>
  <c r="V185" i="14" s="1"/>
  <c r="G199" i="14"/>
  <c r="I199" i="14"/>
  <c r="K199" i="14"/>
  <c r="M199" i="14"/>
  <c r="O199" i="14"/>
  <c r="Q199" i="14"/>
  <c r="V199" i="14"/>
  <c r="G206" i="14"/>
  <c r="M206" i="14" s="1"/>
  <c r="I206" i="14"/>
  <c r="K206" i="14"/>
  <c r="O206" i="14"/>
  <c r="Q206" i="14"/>
  <c r="V206" i="14"/>
  <c r="G213" i="14"/>
  <c r="I213" i="14"/>
  <c r="K213" i="14"/>
  <c r="M213" i="14"/>
  <c r="O213" i="14"/>
  <c r="Q213" i="14"/>
  <c r="V213" i="14"/>
  <c r="G221" i="14"/>
  <c r="M221" i="14" s="1"/>
  <c r="I221" i="14"/>
  <c r="K221" i="14"/>
  <c r="O221" i="14"/>
  <c r="Q221" i="14"/>
  <c r="V221" i="14"/>
  <c r="G225" i="14"/>
  <c r="I225" i="14"/>
  <c r="K225" i="14"/>
  <c r="M225" i="14"/>
  <c r="O225" i="14"/>
  <c r="Q225" i="14"/>
  <c r="V225" i="14"/>
  <c r="G232" i="14"/>
  <c r="M232" i="14" s="1"/>
  <c r="I232" i="14"/>
  <c r="K232" i="14"/>
  <c r="O232" i="14"/>
  <c r="Q232" i="14"/>
  <c r="V232" i="14"/>
  <c r="G241" i="14"/>
  <c r="I241" i="14"/>
  <c r="K241" i="14"/>
  <c r="M241" i="14"/>
  <c r="O241" i="14"/>
  <c r="Q241" i="14"/>
  <c r="V241" i="14"/>
  <c r="G243" i="14"/>
  <c r="K243" i="14"/>
  <c r="O243" i="14"/>
  <c r="V243" i="14"/>
  <c r="G244" i="14"/>
  <c r="I244" i="14"/>
  <c r="I243" i="14" s="1"/>
  <c r="K244" i="14"/>
  <c r="M244" i="14"/>
  <c r="M243" i="14" s="1"/>
  <c r="O244" i="14"/>
  <c r="Q244" i="14"/>
  <c r="Q243" i="14" s="1"/>
  <c r="V244" i="14"/>
  <c r="G251" i="14"/>
  <c r="I251" i="14"/>
  <c r="I250" i="14" s="1"/>
  <c r="K251" i="14"/>
  <c r="M251" i="14"/>
  <c r="O251" i="14"/>
  <c r="Q251" i="14"/>
  <c r="Q250" i="14" s="1"/>
  <c r="V251" i="14"/>
  <c r="G260" i="14"/>
  <c r="M260" i="14" s="1"/>
  <c r="I260" i="14"/>
  <c r="K260" i="14"/>
  <c r="K250" i="14" s="1"/>
  <c r="O260" i="14"/>
  <c r="O250" i="14" s="1"/>
  <c r="Q260" i="14"/>
  <c r="V260" i="14"/>
  <c r="V250" i="14" s="1"/>
  <c r="G264" i="14"/>
  <c r="I264" i="14"/>
  <c r="K264" i="14"/>
  <c r="M264" i="14"/>
  <c r="O264" i="14"/>
  <c r="Q264" i="14"/>
  <c r="V264" i="14"/>
  <c r="G268" i="14"/>
  <c r="M268" i="14" s="1"/>
  <c r="I268" i="14"/>
  <c r="K268" i="14"/>
  <c r="O268" i="14"/>
  <c r="Q268" i="14"/>
  <c r="V268" i="14"/>
  <c r="G272" i="14"/>
  <c r="G271" i="14" s="1"/>
  <c r="I272" i="14"/>
  <c r="K272" i="14"/>
  <c r="K271" i="14" s="1"/>
  <c r="O272" i="14"/>
  <c r="O271" i="14" s="1"/>
  <c r="Q272" i="14"/>
  <c r="V272" i="14"/>
  <c r="V271" i="14" s="1"/>
  <c r="G275" i="14"/>
  <c r="I275" i="14"/>
  <c r="I271" i="14" s="1"/>
  <c r="K275" i="14"/>
  <c r="M275" i="14"/>
  <c r="O275" i="14"/>
  <c r="Q275" i="14"/>
  <c r="Q271" i="14" s="1"/>
  <c r="V275" i="14"/>
  <c r="G278" i="14"/>
  <c r="M278" i="14" s="1"/>
  <c r="I278" i="14"/>
  <c r="K278" i="14"/>
  <c r="O278" i="14"/>
  <c r="Q278" i="14"/>
  <c r="V278" i="14"/>
  <c r="G282" i="14"/>
  <c r="G281" i="14" s="1"/>
  <c r="I282" i="14"/>
  <c r="K282" i="14"/>
  <c r="K281" i="14" s="1"/>
  <c r="O282" i="14"/>
  <c r="O281" i="14" s="1"/>
  <c r="Q282" i="14"/>
  <c r="V282" i="14"/>
  <c r="V281" i="14" s="1"/>
  <c r="G284" i="14"/>
  <c r="I284" i="14"/>
  <c r="I281" i="14" s="1"/>
  <c r="K284" i="14"/>
  <c r="M284" i="14"/>
  <c r="O284" i="14"/>
  <c r="Q284" i="14"/>
  <c r="Q281" i="14" s="1"/>
  <c r="V284" i="14"/>
  <c r="G286" i="14"/>
  <c r="M286" i="14" s="1"/>
  <c r="I286" i="14"/>
  <c r="K286" i="14"/>
  <c r="O286" i="14"/>
  <c r="Q286" i="14"/>
  <c r="V286" i="14"/>
  <c r="G288" i="14"/>
  <c r="I288" i="14"/>
  <c r="K288" i="14"/>
  <c r="M288" i="14"/>
  <c r="O288" i="14"/>
  <c r="Q288" i="14"/>
  <c r="V288" i="14"/>
  <c r="G290" i="14"/>
  <c r="M290" i="14" s="1"/>
  <c r="I290" i="14"/>
  <c r="K290" i="14"/>
  <c r="O290" i="14"/>
  <c r="Q290" i="14"/>
  <c r="V290" i="14"/>
  <c r="G292" i="14"/>
  <c r="I292" i="14"/>
  <c r="K292" i="14"/>
  <c r="M292" i="14"/>
  <c r="O292" i="14"/>
  <c r="Q292" i="14"/>
  <c r="V292" i="14"/>
  <c r="G294" i="14"/>
  <c r="M294" i="14" s="1"/>
  <c r="I294" i="14"/>
  <c r="K294" i="14"/>
  <c r="O294" i="14"/>
  <c r="Q294" i="14"/>
  <c r="V294" i="14"/>
  <c r="G296" i="14"/>
  <c r="I296" i="14"/>
  <c r="K296" i="14"/>
  <c r="M296" i="14"/>
  <c r="O296" i="14"/>
  <c r="Q296" i="14"/>
  <c r="V296" i="14"/>
  <c r="G299" i="14"/>
  <c r="I299" i="14"/>
  <c r="I298" i="14" s="1"/>
  <c r="K299" i="14"/>
  <c r="M299" i="14"/>
  <c r="O299" i="14"/>
  <c r="Q299" i="14"/>
  <c r="Q298" i="14" s="1"/>
  <c r="V299" i="14"/>
  <c r="G304" i="14"/>
  <c r="M304" i="14" s="1"/>
  <c r="I304" i="14"/>
  <c r="K304" i="14"/>
  <c r="K298" i="14" s="1"/>
  <c r="O304" i="14"/>
  <c r="O298" i="14" s="1"/>
  <c r="Q304" i="14"/>
  <c r="V304" i="14"/>
  <c r="V298" i="14" s="1"/>
  <c r="I310" i="14"/>
  <c r="Q310" i="14"/>
  <c r="G311" i="14"/>
  <c r="G310" i="14" s="1"/>
  <c r="I311" i="14"/>
  <c r="K311" i="14"/>
  <c r="K310" i="14" s="1"/>
  <c r="O311" i="14"/>
  <c r="O310" i="14" s="1"/>
  <c r="Q311" i="14"/>
  <c r="V311" i="14"/>
  <c r="V310" i="14" s="1"/>
  <c r="G314" i="14"/>
  <c r="I314" i="14"/>
  <c r="K314" i="14"/>
  <c r="O314" i="14"/>
  <c r="Q314" i="14"/>
  <c r="V314" i="14"/>
  <c r="G319" i="14"/>
  <c r="I319" i="14"/>
  <c r="K319" i="14"/>
  <c r="M319" i="14"/>
  <c r="O319" i="14"/>
  <c r="Q319" i="14"/>
  <c r="V319" i="14"/>
  <c r="G325" i="14"/>
  <c r="M325" i="14" s="1"/>
  <c r="I325" i="14"/>
  <c r="K325" i="14"/>
  <c r="O325" i="14"/>
  <c r="Q325" i="14"/>
  <c r="V325" i="14"/>
  <c r="G330" i="14"/>
  <c r="I330" i="14"/>
  <c r="K330" i="14"/>
  <c r="M330" i="14"/>
  <c r="O330" i="14"/>
  <c r="Q330" i="14"/>
  <c r="V330" i="14"/>
  <c r="G336" i="14"/>
  <c r="M336" i="14" s="1"/>
  <c r="I336" i="14"/>
  <c r="K336" i="14"/>
  <c r="O336" i="14"/>
  <c r="Q336" i="14"/>
  <c r="V336" i="14"/>
  <c r="G341" i="14"/>
  <c r="I341" i="14"/>
  <c r="K341" i="14"/>
  <c r="M341" i="14"/>
  <c r="O341" i="14"/>
  <c r="Q341" i="14"/>
  <c r="V341" i="14"/>
  <c r="G346" i="14"/>
  <c r="K346" i="14"/>
  <c r="O346" i="14"/>
  <c r="V346" i="14"/>
  <c r="G347" i="14"/>
  <c r="I347" i="14"/>
  <c r="I346" i="14" s="1"/>
  <c r="K347" i="14"/>
  <c r="M347" i="14"/>
  <c r="M346" i="14" s="1"/>
  <c r="O347" i="14"/>
  <c r="Q347" i="14"/>
  <c r="Q346" i="14" s="1"/>
  <c r="V347" i="14"/>
  <c r="AE350" i="14"/>
  <c r="G50" i="13"/>
  <c r="G9" i="13"/>
  <c r="I9" i="13"/>
  <c r="I8" i="13" s="1"/>
  <c r="K9" i="13"/>
  <c r="M9" i="13"/>
  <c r="O9" i="13"/>
  <c r="Q9" i="13"/>
  <c r="Q8" i="13" s="1"/>
  <c r="V9" i="13"/>
  <c r="G11" i="13"/>
  <c r="M11" i="13" s="1"/>
  <c r="I11" i="13"/>
  <c r="K11" i="13"/>
  <c r="K8" i="13" s="1"/>
  <c r="O11" i="13"/>
  <c r="O8" i="13" s="1"/>
  <c r="Q11" i="13"/>
  <c r="V11" i="13"/>
  <c r="V8" i="13" s="1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Q47" i="13"/>
  <c r="V47" i="13"/>
  <c r="AE50" i="13"/>
  <c r="AF50" i="13"/>
  <c r="G417" i="12"/>
  <c r="BA353" i="12"/>
  <c r="BA61" i="12"/>
  <c r="BA49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27" i="12"/>
  <c r="I27" i="12"/>
  <c r="I26" i="12" s="1"/>
  <c r="K27" i="12"/>
  <c r="M27" i="12"/>
  <c r="O27" i="12"/>
  <c r="Q27" i="12"/>
  <c r="Q26" i="12" s="1"/>
  <c r="V27" i="12"/>
  <c r="G37" i="12"/>
  <c r="M37" i="12" s="1"/>
  <c r="I37" i="12"/>
  <c r="K37" i="12"/>
  <c r="K26" i="12" s="1"/>
  <c r="O37" i="12"/>
  <c r="O26" i="12" s="1"/>
  <c r="Q37" i="12"/>
  <c r="V37" i="12"/>
  <c r="V26" i="12" s="1"/>
  <c r="I41" i="12"/>
  <c r="Q41" i="12"/>
  <c r="G42" i="12"/>
  <c r="G41" i="12" s="1"/>
  <c r="I42" i="12"/>
  <c r="K42" i="12"/>
  <c r="K41" i="12" s="1"/>
  <c r="O42" i="12"/>
  <c r="O41" i="12" s="1"/>
  <c r="Q42" i="12"/>
  <c r="V42" i="12"/>
  <c r="V41" i="12" s="1"/>
  <c r="G48" i="12"/>
  <c r="G47" i="12" s="1"/>
  <c r="I48" i="12"/>
  <c r="K48" i="12"/>
  <c r="K47" i="12" s="1"/>
  <c r="O48" i="12"/>
  <c r="O47" i="12" s="1"/>
  <c r="Q48" i="12"/>
  <c r="V48" i="12"/>
  <c r="V47" i="12" s="1"/>
  <c r="G60" i="12"/>
  <c r="I60" i="12"/>
  <c r="I47" i="12" s="1"/>
  <c r="K60" i="12"/>
  <c r="M60" i="12"/>
  <c r="O60" i="12"/>
  <c r="Q60" i="12"/>
  <c r="Q47" i="12" s="1"/>
  <c r="V60" i="12"/>
  <c r="G68" i="12"/>
  <c r="M68" i="12" s="1"/>
  <c r="I68" i="12"/>
  <c r="K68" i="12"/>
  <c r="O68" i="12"/>
  <c r="Q68" i="12"/>
  <c r="V68" i="12"/>
  <c r="G75" i="12"/>
  <c r="I75" i="12"/>
  <c r="K75" i="12"/>
  <c r="M75" i="12"/>
  <c r="O75" i="12"/>
  <c r="Q75" i="12"/>
  <c r="V75" i="12"/>
  <c r="G80" i="12"/>
  <c r="M80" i="12" s="1"/>
  <c r="I80" i="12"/>
  <c r="K80" i="12"/>
  <c r="O80" i="12"/>
  <c r="Q80" i="12"/>
  <c r="V80" i="12"/>
  <c r="G85" i="12"/>
  <c r="I85" i="12"/>
  <c r="K85" i="12"/>
  <c r="M85" i="12"/>
  <c r="O85" i="12"/>
  <c r="Q85" i="12"/>
  <c r="V85" i="12"/>
  <c r="G91" i="12"/>
  <c r="M91" i="12" s="1"/>
  <c r="I91" i="12"/>
  <c r="K91" i="12"/>
  <c r="O91" i="12"/>
  <c r="Q91" i="12"/>
  <c r="V91" i="12"/>
  <c r="G95" i="12"/>
  <c r="I95" i="12"/>
  <c r="K95" i="12"/>
  <c r="M95" i="12"/>
  <c r="O95" i="12"/>
  <c r="Q95" i="12"/>
  <c r="V95" i="12"/>
  <c r="G100" i="12"/>
  <c r="I100" i="12"/>
  <c r="I99" i="12" s="1"/>
  <c r="K100" i="12"/>
  <c r="M100" i="12"/>
  <c r="O100" i="12"/>
  <c r="Q100" i="12"/>
  <c r="Q99" i="12" s="1"/>
  <c r="V100" i="12"/>
  <c r="G105" i="12"/>
  <c r="M105" i="12" s="1"/>
  <c r="I105" i="12"/>
  <c r="K105" i="12"/>
  <c r="K99" i="12" s="1"/>
  <c r="O105" i="12"/>
  <c r="O99" i="12" s="1"/>
  <c r="Q105" i="12"/>
  <c r="V105" i="12"/>
  <c r="V99" i="12" s="1"/>
  <c r="G109" i="12"/>
  <c r="I109" i="12"/>
  <c r="K109" i="12"/>
  <c r="M109" i="12"/>
  <c r="O109" i="12"/>
  <c r="Q109" i="12"/>
  <c r="V109" i="12"/>
  <c r="G113" i="12"/>
  <c r="M113" i="12" s="1"/>
  <c r="I113" i="12"/>
  <c r="K113" i="12"/>
  <c r="O113" i="12"/>
  <c r="Q113" i="12"/>
  <c r="V113" i="12"/>
  <c r="G118" i="12"/>
  <c r="I118" i="12"/>
  <c r="K118" i="12"/>
  <c r="M118" i="12"/>
  <c r="O118" i="12"/>
  <c r="Q118" i="12"/>
  <c r="V118" i="12"/>
  <c r="G122" i="12"/>
  <c r="M122" i="12" s="1"/>
  <c r="I122" i="12"/>
  <c r="K122" i="12"/>
  <c r="O122" i="12"/>
  <c r="Q122" i="12"/>
  <c r="V122" i="12"/>
  <c r="G126" i="12"/>
  <c r="I126" i="12"/>
  <c r="K126" i="12"/>
  <c r="M126" i="12"/>
  <c r="O126" i="12"/>
  <c r="Q126" i="12"/>
  <c r="V126" i="12"/>
  <c r="G131" i="12"/>
  <c r="I131" i="12"/>
  <c r="I130" i="12" s="1"/>
  <c r="K131" i="12"/>
  <c r="M131" i="12"/>
  <c r="O131" i="12"/>
  <c r="Q131" i="12"/>
  <c r="Q130" i="12" s="1"/>
  <c r="V131" i="12"/>
  <c r="G136" i="12"/>
  <c r="M136" i="12" s="1"/>
  <c r="I136" i="12"/>
  <c r="K136" i="12"/>
  <c r="K130" i="12" s="1"/>
  <c r="O136" i="12"/>
  <c r="O130" i="12" s="1"/>
  <c r="Q136" i="12"/>
  <c r="V136" i="12"/>
  <c r="V130" i="12" s="1"/>
  <c r="G141" i="12"/>
  <c r="I141" i="12"/>
  <c r="K141" i="12"/>
  <c r="M141" i="12"/>
  <c r="O141" i="12"/>
  <c r="Q141" i="12"/>
  <c r="V141" i="12"/>
  <c r="G145" i="12"/>
  <c r="M145" i="12" s="1"/>
  <c r="I145" i="12"/>
  <c r="K145" i="12"/>
  <c r="O145" i="12"/>
  <c r="Q145" i="12"/>
  <c r="V145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6" i="12"/>
  <c r="G155" i="12" s="1"/>
  <c r="I156" i="12"/>
  <c r="K156" i="12"/>
  <c r="K155" i="12" s="1"/>
  <c r="O156" i="12"/>
  <c r="O155" i="12" s="1"/>
  <c r="Q156" i="12"/>
  <c r="V156" i="12"/>
  <c r="V155" i="12" s="1"/>
  <c r="G160" i="12"/>
  <c r="I160" i="12"/>
  <c r="I155" i="12" s="1"/>
  <c r="K160" i="12"/>
  <c r="M160" i="12"/>
  <c r="O160" i="12"/>
  <c r="Q160" i="12"/>
  <c r="Q155" i="12" s="1"/>
  <c r="V160" i="12"/>
  <c r="G165" i="12"/>
  <c r="M165" i="12" s="1"/>
  <c r="I165" i="12"/>
  <c r="K165" i="12"/>
  <c r="O165" i="12"/>
  <c r="Q165" i="12"/>
  <c r="V165" i="12"/>
  <c r="G176" i="12"/>
  <c r="I176" i="12"/>
  <c r="K176" i="12"/>
  <c r="M176" i="12"/>
  <c r="O176" i="12"/>
  <c r="Q176" i="12"/>
  <c r="V176" i="12"/>
  <c r="G187" i="12"/>
  <c r="M187" i="12" s="1"/>
  <c r="I187" i="12"/>
  <c r="K187" i="12"/>
  <c r="O187" i="12"/>
  <c r="Q187" i="12"/>
  <c r="V187" i="12"/>
  <c r="G198" i="12"/>
  <c r="I198" i="12"/>
  <c r="K198" i="12"/>
  <c r="M198" i="12"/>
  <c r="O198" i="12"/>
  <c r="Q198" i="12"/>
  <c r="V198" i="12"/>
  <c r="G209" i="12"/>
  <c r="M209" i="12" s="1"/>
  <c r="I209" i="12"/>
  <c r="K209" i="12"/>
  <c r="O209" i="12"/>
  <c r="Q209" i="12"/>
  <c r="V209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43" i="12"/>
  <c r="I243" i="12"/>
  <c r="K243" i="12"/>
  <c r="M243" i="12"/>
  <c r="O243" i="12"/>
  <c r="Q243" i="12"/>
  <c r="V243" i="12"/>
  <c r="G247" i="12"/>
  <c r="M247" i="12" s="1"/>
  <c r="I247" i="12"/>
  <c r="K247" i="12"/>
  <c r="O247" i="12"/>
  <c r="Q247" i="12"/>
  <c r="V247" i="12"/>
  <c r="G252" i="12"/>
  <c r="I252" i="12"/>
  <c r="K252" i="12"/>
  <c r="M252" i="12"/>
  <c r="O252" i="12"/>
  <c r="Q252" i="12"/>
  <c r="V252" i="12"/>
  <c r="G256" i="12"/>
  <c r="M256" i="12" s="1"/>
  <c r="I256" i="12"/>
  <c r="K256" i="12"/>
  <c r="O256" i="12"/>
  <c r="Q256" i="12"/>
  <c r="V256" i="12"/>
  <c r="G267" i="12"/>
  <c r="I267" i="12"/>
  <c r="K267" i="12"/>
  <c r="M267" i="12"/>
  <c r="O267" i="12"/>
  <c r="Q267" i="12"/>
  <c r="V267" i="12"/>
  <c r="G269" i="12"/>
  <c r="K269" i="12"/>
  <c r="O269" i="12"/>
  <c r="V269" i="12"/>
  <c r="G270" i="12"/>
  <c r="I270" i="12"/>
  <c r="I269" i="12" s="1"/>
  <c r="K270" i="12"/>
  <c r="M270" i="12"/>
  <c r="M269" i="12" s="1"/>
  <c r="O270" i="12"/>
  <c r="Q270" i="12"/>
  <c r="Q269" i="12" s="1"/>
  <c r="V270" i="12"/>
  <c r="G277" i="12"/>
  <c r="I277" i="12"/>
  <c r="I276" i="12" s="1"/>
  <c r="K277" i="12"/>
  <c r="M277" i="12"/>
  <c r="O277" i="12"/>
  <c r="Q277" i="12"/>
  <c r="Q276" i="12" s="1"/>
  <c r="V277" i="12"/>
  <c r="G288" i="12"/>
  <c r="M288" i="12" s="1"/>
  <c r="I288" i="12"/>
  <c r="K288" i="12"/>
  <c r="K276" i="12" s="1"/>
  <c r="O288" i="12"/>
  <c r="O276" i="12" s="1"/>
  <c r="Q288" i="12"/>
  <c r="V288" i="12"/>
  <c r="V276" i="12" s="1"/>
  <c r="G292" i="12"/>
  <c r="G291" i="12" s="1"/>
  <c r="I292" i="12"/>
  <c r="K292" i="12"/>
  <c r="K291" i="12" s="1"/>
  <c r="O292" i="12"/>
  <c r="O291" i="12" s="1"/>
  <c r="Q292" i="12"/>
  <c r="V292" i="12"/>
  <c r="V291" i="12" s="1"/>
  <c r="G295" i="12"/>
  <c r="I295" i="12"/>
  <c r="I291" i="12" s="1"/>
  <c r="K295" i="12"/>
  <c r="M295" i="12"/>
  <c r="O295" i="12"/>
  <c r="Q295" i="12"/>
  <c r="Q291" i="12" s="1"/>
  <c r="V295" i="12"/>
  <c r="G298" i="12"/>
  <c r="M298" i="12" s="1"/>
  <c r="I298" i="12"/>
  <c r="K298" i="12"/>
  <c r="O298" i="12"/>
  <c r="Q298" i="12"/>
  <c r="V298" i="12"/>
  <c r="G301" i="12"/>
  <c r="I301" i="12"/>
  <c r="K301" i="12"/>
  <c r="M301" i="12"/>
  <c r="O301" i="12"/>
  <c r="Q301" i="12"/>
  <c r="V301" i="12"/>
  <c r="G304" i="12"/>
  <c r="M304" i="12" s="1"/>
  <c r="I304" i="12"/>
  <c r="K304" i="12"/>
  <c r="O304" i="12"/>
  <c r="Q304" i="12"/>
  <c r="V304" i="12"/>
  <c r="G308" i="12"/>
  <c r="G307" i="12" s="1"/>
  <c r="I308" i="12"/>
  <c r="K308" i="12"/>
  <c r="K307" i="12" s="1"/>
  <c r="O308" i="12"/>
  <c r="O307" i="12" s="1"/>
  <c r="Q308" i="12"/>
  <c r="V308" i="12"/>
  <c r="V307" i="12" s="1"/>
  <c r="G310" i="12"/>
  <c r="I310" i="12"/>
  <c r="I307" i="12" s="1"/>
  <c r="K310" i="12"/>
  <c r="M310" i="12"/>
  <c r="O310" i="12"/>
  <c r="Q310" i="12"/>
  <c r="Q307" i="12" s="1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I318" i="12"/>
  <c r="K318" i="12"/>
  <c r="M318" i="12"/>
  <c r="O318" i="12"/>
  <c r="Q318" i="12"/>
  <c r="V318" i="12"/>
  <c r="G320" i="12"/>
  <c r="M320" i="12" s="1"/>
  <c r="I320" i="12"/>
  <c r="K320" i="12"/>
  <c r="O320" i="12"/>
  <c r="Q320" i="12"/>
  <c r="V320" i="12"/>
  <c r="G322" i="12"/>
  <c r="I322" i="12"/>
  <c r="K322" i="12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I326" i="12"/>
  <c r="K326" i="12"/>
  <c r="M326" i="12"/>
  <c r="O326" i="12"/>
  <c r="Q326" i="12"/>
  <c r="V326" i="12"/>
  <c r="G328" i="12"/>
  <c r="M328" i="12" s="1"/>
  <c r="I328" i="12"/>
  <c r="K328" i="12"/>
  <c r="O328" i="12"/>
  <c r="Q328" i="12"/>
  <c r="V328" i="12"/>
  <c r="G330" i="12"/>
  <c r="I330" i="12"/>
  <c r="K330" i="12"/>
  <c r="M330" i="12"/>
  <c r="O330" i="12"/>
  <c r="Q330" i="12"/>
  <c r="V330" i="12"/>
  <c r="G332" i="12"/>
  <c r="M332" i="12" s="1"/>
  <c r="I332" i="12"/>
  <c r="K332" i="12"/>
  <c r="O332" i="12"/>
  <c r="Q332" i="12"/>
  <c r="V332" i="12"/>
  <c r="G335" i="12"/>
  <c r="G334" i="12" s="1"/>
  <c r="I335" i="12"/>
  <c r="K335" i="12"/>
  <c r="K334" i="12" s="1"/>
  <c r="O335" i="12"/>
  <c r="O334" i="12" s="1"/>
  <c r="Q335" i="12"/>
  <c r="V335" i="12"/>
  <c r="V334" i="12" s="1"/>
  <c r="G340" i="12"/>
  <c r="I340" i="12"/>
  <c r="I334" i="12" s="1"/>
  <c r="K340" i="12"/>
  <c r="M340" i="12"/>
  <c r="O340" i="12"/>
  <c r="Q340" i="12"/>
  <c r="Q334" i="12" s="1"/>
  <c r="V340" i="12"/>
  <c r="G352" i="12"/>
  <c r="M352" i="12" s="1"/>
  <c r="I352" i="12"/>
  <c r="K352" i="12"/>
  <c r="O352" i="12"/>
  <c r="Q352" i="12"/>
  <c r="V352" i="12"/>
  <c r="I358" i="12"/>
  <c r="Q358" i="12"/>
  <c r="G359" i="12"/>
  <c r="G358" i="12" s="1"/>
  <c r="I359" i="12"/>
  <c r="K359" i="12"/>
  <c r="K358" i="12" s="1"/>
  <c r="O359" i="12"/>
  <c r="O358" i="12" s="1"/>
  <c r="Q359" i="12"/>
  <c r="V359" i="12"/>
  <c r="V358" i="12" s="1"/>
  <c r="I372" i="12"/>
  <c r="G373" i="12"/>
  <c r="G372" i="12" s="1"/>
  <c r="I373" i="12"/>
  <c r="K373" i="12"/>
  <c r="K372" i="12" s="1"/>
  <c r="O373" i="12"/>
  <c r="O372" i="12" s="1"/>
  <c r="Q373" i="12"/>
  <c r="Q372" i="12" s="1"/>
  <c r="V373" i="12"/>
  <c r="V372" i="12" s="1"/>
  <c r="G376" i="12"/>
  <c r="I376" i="12"/>
  <c r="K376" i="12"/>
  <c r="K375" i="12" s="1"/>
  <c r="M376" i="12"/>
  <c r="O376" i="12"/>
  <c r="O375" i="12" s="1"/>
  <c r="Q376" i="12"/>
  <c r="V376" i="12"/>
  <c r="V375" i="12" s="1"/>
  <c r="G381" i="12"/>
  <c r="I381" i="12"/>
  <c r="K381" i="12"/>
  <c r="M381" i="12"/>
  <c r="O381" i="12"/>
  <c r="Q381" i="12"/>
  <c r="V381" i="12"/>
  <c r="G386" i="12"/>
  <c r="I386" i="12"/>
  <c r="K386" i="12"/>
  <c r="M386" i="12"/>
  <c r="O386" i="12"/>
  <c r="Q386" i="12"/>
  <c r="V386" i="12"/>
  <c r="G392" i="12"/>
  <c r="I392" i="12"/>
  <c r="K392" i="12"/>
  <c r="M392" i="12"/>
  <c r="O392" i="12"/>
  <c r="Q392" i="12"/>
  <c r="V392" i="12"/>
  <c r="G397" i="12"/>
  <c r="I397" i="12"/>
  <c r="K397" i="12"/>
  <c r="M397" i="12"/>
  <c r="O397" i="12"/>
  <c r="Q397" i="12"/>
  <c r="V397" i="12"/>
  <c r="G403" i="12"/>
  <c r="I403" i="12"/>
  <c r="K403" i="12"/>
  <c r="M403" i="12"/>
  <c r="O403" i="12"/>
  <c r="Q403" i="12"/>
  <c r="V403" i="12"/>
  <c r="G408" i="12"/>
  <c r="I408" i="12"/>
  <c r="K408" i="12"/>
  <c r="M408" i="12"/>
  <c r="O408" i="12"/>
  <c r="Q408" i="12"/>
  <c r="V408" i="12"/>
  <c r="G413" i="12"/>
  <c r="K413" i="12"/>
  <c r="O413" i="12"/>
  <c r="V413" i="12"/>
  <c r="G414" i="12"/>
  <c r="I414" i="12"/>
  <c r="I413" i="12" s="1"/>
  <c r="K414" i="12"/>
  <c r="M414" i="12"/>
  <c r="M413" i="12" s="1"/>
  <c r="O414" i="12"/>
  <c r="Q414" i="12"/>
  <c r="Q413" i="12" s="1"/>
  <c r="V414" i="12"/>
  <c r="AE417" i="12"/>
  <c r="AF417" i="12"/>
  <c r="I20" i="1"/>
  <c r="I19" i="1"/>
  <c r="I18" i="1"/>
  <c r="I17" i="1"/>
  <c r="I76" i="1"/>
  <c r="J75" i="1" s="1"/>
  <c r="F48" i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8" i="1" s="1"/>
  <c r="J57" i="1" l="1"/>
  <c r="J61" i="1"/>
  <c r="J55" i="1"/>
  <c r="J59" i="1"/>
  <c r="J63" i="1"/>
  <c r="I16" i="1"/>
  <c r="I21" i="1" s="1"/>
  <c r="J56" i="1"/>
  <c r="J58" i="1"/>
  <c r="J60" i="1"/>
  <c r="J62" i="1"/>
  <c r="J64" i="1"/>
  <c r="J65" i="1"/>
  <c r="J66" i="1"/>
  <c r="J67" i="1"/>
  <c r="J68" i="1"/>
  <c r="J69" i="1"/>
  <c r="J70" i="1"/>
  <c r="J71" i="1"/>
  <c r="J72" i="1"/>
  <c r="J73" i="1"/>
  <c r="J74" i="1"/>
  <c r="G28" i="1"/>
  <c r="G23" i="1"/>
  <c r="M8" i="15"/>
  <c r="G8" i="15"/>
  <c r="AF136" i="15"/>
  <c r="M23" i="15"/>
  <c r="M22" i="15" s="1"/>
  <c r="K313" i="14"/>
  <c r="G313" i="14"/>
  <c r="M298" i="14"/>
  <c r="M26" i="14"/>
  <c r="AF350" i="14"/>
  <c r="Q313" i="14"/>
  <c r="I313" i="14"/>
  <c r="V313" i="14"/>
  <c r="O313" i="14"/>
  <c r="M250" i="14"/>
  <c r="M185" i="14"/>
  <c r="G298" i="14"/>
  <c r="G250" i="14"/>
  <c r="G185" i="14"/>
  <c r="G26" i="14"/>
  <c r="M314" i="14"/>
  <c r="M313" i="14" s="1"/>
  <c r="M311" i="14"/>
  <c r="M310" i="14" s="1"/>
  <c r="M282" i="14"/>
  <c r="M281" i="14" s="1"/>
  <c r="M272" i="14"/>
  <c r="M271" i="14" s="1"/>
  <c r="M161" i="14"/>
  <c r="M160" i="14" s="1"/>
  <c r="M125" i="14"/>
  <c r="M124" i="14" s="1"/>
  <c r="M64" i="14"/>
  <c r="M63" i="14" s="1"/>
  <c r="M56" i="14"/>
  <c r="M55" i="14" s="1"/>
  <c r="M44" i="14"/>
  <c r="M43" i="14" s="1"/>
  <c r="M8" i="13"/>
  <c r="G8" i="13"/>
  <c r="Q375" i="12"/>
  <c r="M375" i="12"/>
  <c r="I375" i="12"/>
  <c r="M276" i="12"/>
  <c r="M26" i="12"/>
  <c r="G375" i="12"/>
  <c r="M130" i="12"/>
  <c r="M99" i="12"/>
  <c r="G276" i="12"/>
  <c r="G130" i="12"/>
  <c r="G99" i="12"/>
  <c r="G26" i="12"/>
  <c r="M373" i="12"/>
  <c r="M372" i="12" s="1"/>
  <c r="M359" i="12"/>
  <c r="M358" i="12" s="1"/>
  <c r="M335" i="12"/>
  <c r="M334" i="12" s="1"/>
  <c r="M308" i="12"/>
  <c r="M307" i="12" s="1"/>
  <c r="M292" i="12"/>
  <c r="M291" i="12" s="1"/>
  <c r="M156" i="12"/>
  <c r="M155" i="12" s="1"/>
  <c r="M48" i="12"/>
  <c r="M47" i="12" s="1"/>
  <c r="M42" i="12"/>
  <c r="M41" i="12" s="1"/>
  <c r="J46" i="1"/>
  <c r="J44" i="1"/>
  <c r="J42" i="1"/>
  <c r="J47" i="1"/>
  <c r="J45" i="1"/>
  <c r="J43" i="1"/>
  <c r="J41" i="1"/>
  <c r="J39" i="1"/>
  <c r="J48" i="1" s="1"/>
  <c r="H48" i="1"/>
  <c r="J28" i="1"/>
  <c r="J26" i="1"/>
  <c r="G38" i="1"/>
  <c r="F38" i="1"/>
  <c r="J23" i="1"/>
  <c r="J24" i="1"/>
  <c r="J25" i="1"/>
  <c r="J27" i="1"/>
  <c r="E24" i="1"/>
  <c r="E26" i="1"/>
  <c r="J76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<sst xmlns="http://schemas.openxmlformats.org/spreadsheetml/2006/main" count="3157" uniqueCount="722">
  <si>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</si>
  <si>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</si>
  <si>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</si>
  <si>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</si>
  <si>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</si>
  <si>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</si>
  <si>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</si>
  <si>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</si>
  <si>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</si>
  <si>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</si>
  <si>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</si>
  <si>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</si>
  <si>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</si>
  <si>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</si>
  <si>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</si>
  <si>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</si>
  <si>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</si>
  <si>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</si>
  <si>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</si>
  <si>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</si>
  <si>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</si>
  <si>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</si>
  <si>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</si>
  <si>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</si>
  <si>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</si>
  <si>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</si>
  <si>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</si>
  <si>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</si>
  <si>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</si>
  <si>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</si>
  <si>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</si>
  <si>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</si>
  <si>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</si>
  <si>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</si>
  <si>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</si>
  <si>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</si>
  <si>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</si>
  <si>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</si>
  <si>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</si>
  <si>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</si>
  <si>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</si>
  <si>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INPR/N019</t>
  </si>
  <si>
    <t>HOTEL SKI - NOVÉ MĚSTO na MORAVĚ - ENERGETICKÉ ÚSPORY</t>
  </si>
  <si>
    <t>Stavba</t>
  </si>
  <si>
    <t>Stavební objekt</t>
  </si>
  <si>
    <t>SO 01</t>
  </si>
  <si>
    <t>HOTEL SKI - UBYTOVACÍ ČÁST</t>
  </si>
  <si>
    <t>D.1.1</t>
  </si>
  <si>
    <t>ARCHITEKTONICKO - STAVEBNÍ ŘEŠENÍ</t>
  </si>
  <si>
    <t>D.1.4</t>
  </si>
  <si>
    <t>Svítidla ( pro SO01, SO02, SO03 )</t>
  </si>
  <si>
    <t>SO 02</t>
  </si>
  <si>
    <t>HOTEL SKI - RESTAURAČNÍ ČÁST</t>
  </si>
  <si>
    <t>SO 03</t>
  </si>
  <si>
    <t>VZDUCHOTECHNIKA</t>
  </si>
  <si>
    <t>Celkem za stavbu</t>
  </si>
  <si>
    <t>CZK</t>
  </si>
  <si>
    <t>Rekapitulace dílů</t>
  </si>
  <si>
    <t>Typ dílu</t>
  </si>
  <si>
    <t>0</t>
  </si>
  <si>
    <t>Nepřiřazený díl</t>
  </si>
  <si>
    <t>00</t>
  </si>
  <si>
    <t>Poznámka</t>
  </si>
  <si>
    <t>3</t>
  </si>
  <si>
    <t>Svislé a kompletní konstrukce</t>
  </si>
  <si>
    <t>399</t>
  </si>
  <si>
    <t>Sádrokartonové kce</t>
  </si>
  <si>
    <t>4</t>
  </si>
  <si>
    <t>Vodorovné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</si>
  <si>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</si>
  <si>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</si>
  <si>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</si>
  <si>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</si>
  <si>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</si>
  <si>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</si>
  <si>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</si>
  <si>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</si>
  <si>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</si>
  <si>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</si>
  <si>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</si>
  <si>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</si>
  <si>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</si>
  <si>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</si>
  <si>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751</t>
  </si>
  <si>
    <t>Vzduchotechnika</t>
  </si>
  <si>
    <t>762</t>
  </si>
  <si>
    <t>Konstrukce tesařské</t>
  </si>
  <si>
    <t>764</t>
  </si>
  <si>
    <t>Konstrukce klempířské</t>
  </si>
  <si>
    <t>767_VO</t>
  </si>
  <si>
    <t>Vnější výplně otvorů ( vč. přesunu hmot )</t>
  </si>
  <si>
    <t>784</t>
  </si>
  <si>
    <t>Malby</t>
  </si>
  <si>
    <t>789_01</t>
  </si>
  <si>
    <t>Opláštění</t>
  </si>
  <si>
    <t>M21</t>
  </si>
  <si>
    <t>Elektromontáže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</si>
  <si>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</si>
  <si>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</si>
  <si>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</si>
  <si>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</si>
  <si>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</si>
  <si>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</si>
  <si>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</si>
  <si>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</si>
  <si>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</si>
  <si>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</si>
  <si>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</si>
  <si>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</si>
  <si>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</si>
  <si>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</si>
  <si>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</si>
  <si>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</si>
  <si>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</si>
  <si>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</si>
  <si>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</si>
  <si>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</si>
  <si>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</si>
  <si>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</si>
  <si>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</si>
  <si>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</si>
  <si>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</si>
  <si>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</si>
  <si>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</si>
  <si>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</si>
  <si>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</si>
  <si>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</si>
  <si>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</si>
  <si>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</si>
  <si>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</si>
  <si>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- NENACEŇOVAT !!!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</si>
  <si>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</si>
  <si>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</si>
  <si>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</si>
  <si>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</si>
  <si>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</si>
  <si>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</si>
  <si>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</si>
  <si>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</si>
  <si>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</si>
  <si>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</si>
  <si>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</si>
  <si>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</si>
  <si>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</si>
  <si>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</si>
  <si>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</si>
  <si>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</si>
  <si>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</si>
  <si>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</si>
  <si>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</si>
  <si>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</si>
  <si>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>SPU</t>
  </si>
  <si>
    <t>342265121RX6</t>
  </si>
  <si>
    <t>Úprava podkroví sádrokarton. na dřev. rošt, šikmá, desky  tl. 2*12,5 mm, bez izolace</t>
  </si>
  <si>
    <t>m2</t>
  </si>
  <si>
    <t xml:space="preserve">č.v. 204-210, 310 : </t>
  </si>
  <si>
    <t xml:space="preserve">ST2 : </t>
  </si>
  <si>
    <t>6,025*15,0*1,05/2</t>
  </si>
  <si>
    <t xml:space="preserve">ST5 : </t>
  </si>
  <si>
    <t>5,53*15,0*1,05/2</t>
  </si>
  <si>
    <t xml:space="preserve">obklad u střešních oken : </t>
  </si>
  <si>
    <t xml:space="preserve">plocha oken neodečtena = ostění : </t>
  </si>
  <si>
    <t>(3,5+4,0)*4*2,0*1,1</t>
  </si>
  <si>
    <t>342265131RX6</t>
  </si>
  <si>
    <t>Úprava podkroví sádrokarton. na dřev. rošt vodor., desky  tl. 2*12,5 mm, bez izolace</t>
  </si>
  <si>
    <t>3,45*15,0*1,05/2</t>
  </si>
  <si>
    <t>612401291XX</t>
  </si>
  <si>
    <t>Omítka malých ploch vnitřních stěn na dozdívkách, s použitím suché maltové směsi, vč. perlinky a tmele</t>
  </si>
  <si>
    <t xml:space="preserve">m2    </t>
  </si>
  <si>
    <t>POL1_1</t>
  </si>
  <si>
    <t xml:space="preserve">výměra - viz položka 965_06 : </t>
  </si>
  <si>
    <t xml:space="preserve">po výměně výplní otvorů : </t>
  </si>
  <si>
    <t>205,2736*1,5</t>
  </si>
  <si>
    <t>620991121R00</t>
  </si>
  <si>
    <t>Zakrývání výplní vnějších otvorů z postaveného lešení</t>
  </si>
  <si>
    <t>801-1</t>
  </si>
  <si>
    <t>RTS 21/ II</t>
  </si>
  <si>
    <t>RTS 20/ I</t>
  </si>
  <si>
    <t>s rámy a zárubněmi, zábradlí, předmětů oplechování apod., které se zřizují ještě před úpravami povrchu, před jejich znečištěním při úpravách povrchu nástřikem plastických (lepivých) maltovin</t>
  </si>
  <si>
    <t>SPI</t>
  </si>
  <si>
    <t xml:space="preserve">viz TZ : </t>
  </si>
  <si>
    <t>0,6*0,3*4</t>
  </si>
  <si>
    <t>0,6*0,8*24</t>
  </si>
  <si>
    <t>0,9*0,8*12</t>
  </si>
  <si>
    <t>0,75*1,5*18</t>
  </si>
  <si>
    <t>1,2*1,55*1</t>
  </si>
  <si>
    <t>1,5*1,5*19</t>
  </si>
  <si>
    <t>1,6*1,5*2</t>
  </si>
  <si>
    <t>2,25*1,5*1</t>
  </si>
  <si>
    <t>622311833RT3</t>
  </si>
  <si>
    <t>Zateplení fasády  , minerálními deskami s podélným vláknem, tloušťky 120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</si>
  <si>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</si>
  <si>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</si>
  <si>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0,036 W/mK.</t>
  </si>
  <si>
    <t>POP</t>
  </si>
  <si>
    <t xml:space="preserve">odměřeno kreslícím programem : </t>
  </si>
  <si>
    <t xml:space="preserve">S1 : </t>
  </si>
  <si>
    <t>821,27*1,05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</si>
  <si>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</si>
  <si>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</si>
  <si>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801-4</t>
  </si>
  <si>
    <t>bez otlučení vadných míst</t>
  </si>
  <si>
    <t>Včetně barvení vždy celé plochy (100%), s výjimkou položek oprav omítek drásaných.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</si>
  <si>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</si>
  <si>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</si>
  <si>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</si>
  <si>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</si>
  <si>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622311_01</t>
  </si>
  <si>
    <t>D + M lišt na stěnách prodlužující dřevěné zábradlí balkónů až po hranu střechy</t>
  </si>
  <si>
    <t>bm</t>
  </si>
  <si>
    <t xml:space="preserve">Na delší (méně svažité) straně : </t>
  </si>
  <si>
    <t>5*(4,7 + 5,0 + 5,3 + 5,6 + 5,9) + 4*3,45</t>
  </si>
  <si>
    <t xml:space="preserve">Na kratší (strmější) straně : </t>
  </si>
  <si>
    <t>2*(3,3 + 3,5 + 3,7 + 3,9 + 4,1)  + 2* (1,5 + 1,7 + 1,9 + 2,1 + 2,3)</t>
  </si>
  <si>
    <t>622311_02</t>
  </si>
  <si>
    <t>D + M dřevěný obklad na stěně v 1.NP</t>
  </si>
  <si>
    <t xml:space="preserve">za strany zásobování kuchyně) : </t>
  </si>
  <si>
    <t>48,5</t>
  </si>
  <si>
    <t>622311737SS</t>
  </si>
  <si>
    <t>D + M doplňků KZS, lišty, rohovníky, APU profily atd</t>
  </si>
  <si>
    <t xml:space="preserve">sada  </t>
  </si>
  <si>
    <t xml:space="preserve">přesná specifikace je součástí dílenské a výrobní dokumentace zhotovitele : </t>
  </si>
  <si>
    <t>1</t>
  </si>
  <si>
    <t>941941052R00</t>
  </si>
  <si>
    <t>Montáž lešení lehkého pracovního řadového s podlahami šířky od 1,20 do 1,50 m, výšky přes 10 do 24 m</t>
  </si>
  <si>
    <t>800-3</t>
  </si>
  <si>
    <t>Včetně kotvení lešení.</t>
  </si>
  <si>
    <t>1250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</si>
  <si>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</si>
  <si>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</si>
  <si>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1250*3</t>
  </si>
  <si>
    <t>941941852R00</t>
  </si>
  <si>
    <t>Demontáž lešení lehkého řadového s podlahami šířky přes 1,2 do 1,5 m, výšky přes 10 do 24 m</t>
  </si>
  <si>
    <t>941955003R00</t>
  </si>
  <si>
    <t>Lešení lehké pracovní pomocné pomocné, o výšce lešeňové podlahy přes 1,9 do 2,5 m</t>
  </si>
  <si>
    <t xml:space="preserve">po výměně výplní otvorů - pracovní fronta : </t>
  </si>
  <si>
    <t>205,2736</t>
  </si>
  <si>
    <t>944944011R00</t>
  </si>
  <si>
    <t xml:space="preserve">Ochranné sítě z umělých vláken </t>
  </si>
  <si>
    <t>944944081R00</t>
  </si>
  <si>
    <t xml:space="preserve">Demontáž ochranné sítě z umělých vláken </t>
  </si>
  <si>
    <t>70921155R</t>
  </si>
  <si>
    <t>síťovina ochranná HDPE; se stabilizací proti UV; š = 2 500,0 mm; l = 20,00 m; hustota 1 : 1; plošná hmotnost 70 g/m2; stínění 70 %</t>
  </si>
  <si>
    <t>SPCM</t>
  </si>
  <si>
    <t>Specifikace</t>
  </si>
  <si>
    <t>POL3_</t>
  </si>
  <si>
    <t>1250*1,15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</si>
  <si>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</si>
  <si>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</si>
  <si>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3420163_99</t>
  </si>
  <si>
    <t>Prachotěsná přepážka - montáž a demontáž</t>
  </si>
  <si>
    <t xml:space="preserve">Doporučeno - jednostranně opláštěná SDK příčka bez tmelení, případně SDK desky nahradit OSB deskou, zárubeň do SDK, dveře plné , opatřené kováním, zamezujícím vniku nepovolaných osob. : </t>
  </si>
  <si>
    <t xml:space="preserve">č.v. 201-210 : </t>
  </si>
  <si>
    <t>250</t>
  </si>
  <si>
    <t>95_01</t>
  </si>
  <si>
    <t>Montáž a demontáž zárubně vč. dveřního křídla vč. kování do provizorní příčky</t>
  </si>
  <si>
    <t>10</t>
  </si>
  <si>
    <t>95_03</t>
  </si>
  <si>
    <t>Zakrývání stávajících prostor  folií</t>
  </si>
  <si>
    <t>205,2736*2</t>
  </si>
  <si>
    <t>95-02</t>
  </si>
  <si>
    <t>Práce malého rozsahu, nevyrozpočtovatelné detaily</t>
  </si>
  <si>
    <t xml:space="preserve">hod   </t>
  </si>
  <si>
    <t>HZS</t>
  </si>
  <si>
    <t>POL10_</t>
  </si>
  <si>
    <t>100</t>
  </si>
  <si>
    <t>95-02m</t>
  </si>
  <si>
    <t>Práce malého rozsahu, nevyrozpočtovatelné detaily - materiál</t>
  </si>
  <si>
    <t>ks</t>
  </si>
  <si>
    <t>976071111R00</t>
  </si>
  <si>
    <t>Vybourání kovových doplňkových konstrukcí madel a zábradlí_x000D_
 v jakémkoliv zdivu</t>
  </si>
  <si>
    <t>m</t>
  </si>
  <si>
    <t>801-3</t>
  </si>
  <si>
    <t xml:space="preserve">č.v. 204-210 : </t>
  </si>
  <si>
    <t>55,0</t>
  </si>
  <si>
    <t>978015221R00</t>
  </si>
  <si>
    <t>Otlučení omítek vápenných nebo vápenocementových vnějších s vyškrabáním spár, s očištěním zdiva_x000D_
 1. až 4. stupni složitosti, v rozsahu do 10 %</t>
  </si>
  <si>
    <t>712400831R00</t>
  </si>
  <si>
    <t xml:space="preserve">Odstranění povlakové krytiny a mechu na střechách šikmých přes 10 do 30° povlakové krytiny jednovrstvé,  </t>
  </si>
  <si>
    <t>800-711</t>
  </si>
  <si>
    <t>6,025*15,0*1,05</t>
  </si>
  <si>
    <t>5,53*15,0*1,05</t>
  </si>
  <si>
    <t xml:space="preserve">ST3 : </t>
  </si>
  <si>
    <t>14,75*15,0*1,05</t>
  </si>
  <si>
    <t xml:space="preserve">ST4 : </t>
  </si>
  <si>
    <t>28,51*15,0*1,05</t>
  </si>
  <si>
    <t>712699998R00</t>
  </si>
  <si>
    <t>Údržba povlakové krytiny střech nad 30° ostatní příplatek k ceně za sklon přes 45° do 60°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</si>
  <si>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</si>
  <si>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</si>
  <si>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</si>
  <si>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>762342812R00</t>
  </si>
  <si>
    <t>Demontáž bednění a laťování laťování střech o sklonu do 60 stupňů včetně všech nadstřešních konstrukcí rozteč latí přes 22 do 50 cm</t>
  </si>
  <si>
    <t>765361810R00</t>
  </si>
  <si>
    <t>Demontáž šindelové krytiny do suti</t>
  </si>
  <si>
    <t>800-765</t>
  </si>
  <si>
    <t>957581801R00</t>
  </si>
  <si>
    <t>Demontáž a zpětná montáž nápisu Hotel Ski</t>
  </si>
  <si>
    <t xml:space="preserve">ks    </t>
  </si>
  <si>
    <t>965_06</t>
  </si>
  <si>
    <t>Vybourání vnějších výplní otvorů  vč. odvozu a likvidace</t>
  </si>
  <si>
    <t xml:space="preserve">č.v. 201 : </t>
  </si>
  <si>
    <t>1,2*0,64</t>
  </si>
  <si>
    <t xml:space="preserve">č.v. 202 : </t>
  </si>
  <si>
    <t>0,6*0,84*24</t>
  </si>
  <si>
    <t>0,9*0,84*11</t>
  </si>
  <si>
    <t xml:space="preserve">č.v. 203 : </t>
  </si>
  <si>
    <t>1,5*1,54*5+0,75*1,54*2+1,5*2,45*5</t>
  </si>
  <si>
    <t xml:space="preserve">č.v. 204 : </t>
  </si>
  <si>
    <t>1,5*1,54*6+0,75*1,54*2+1,5*2,45*8</t>
  </si>
  <si>
    <t xml:space="preserve">č.v. 205 : </t>
  </si>
  <si>
    <t>0,75*1,54*4+1,5*1,54*4+1,5*2,45*6</t>
  </si>
  <si>
    <t xml:space="preserve">č.v. 206 : </t>
  </si>
  <si>
    <t>2,25*1,54+1,5*1,54*3+0,75*1,54*2+1,5*2,42*5</t>
  </si>
  <si>
    <t xml:space="preserve">č.v. 207 : </t>
  </si>
  <si>
    <t>0,75*1,54*4+0,85*2,22+1,54*1,54+1,5*2,42*3+1,5*1,54</t>
  </si>
  <si>
    <t xml:space="preserve">č.v. 208 : </t>
  </si>
  <si>
    <t>0,75*2,17+1,5*1,54+0,75*1,54*2+1,5*2,42*2</t>
  </si>
  <si>
    <t xml:space="preserve">č.v. 209 : </t>
  </si>
  <si>
    <t>0,75*1,54*2+0,75*2,17</t>
  </si>
  <si>
    <t>965_08</t>
  </si>
  <si>
    <t>Bourání cihelného zdiva - odvoz  alikvidace, dorovnání rozměrů otvorů atd..</t>
  </si>
  <si>
    <t xml:space="preserve">m3    </t>
  </si>
  <si>
    <t>9,85</t>
  </si>
  <si>
    <t>965_09</t>
  </si>
  <si>
    <t>Odstranění okenic - odvoz  alikvidace</t>
  </si>
  <si>
    <t xml:space="preserve">severní strana objektu : </t>
  </si>
  <si>
    <t xml:space="preserve">č.v. 202-209 : </t>
  </si>
  <si>
    <t>155,0</t>
  </si>
  <si>
    <t>965_10</t>
  </si>
  <si>
    <t>DMT výtahu - odvoz  alikvidace</t>
  </si>
  <si>
    <t xml:space="preserve">Jedna se o výtahovou kabinu pro 4 osoby vedoucí z 1.PP do 7.NP, demontáž včetně výtahových vodících ližin a strojovny výtahu bližší dokumentace není k dispozici. Výrobcem výtahu jsou: Výtahy s.r.o. - Velké Meziříčí. : </t>
  </si>
  <si>
    <t>981332111X00</t>
  </si>
  <si>
    <t>Demolice ocelových konstrukcí - odvoz a likvidace, vlákna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</si>
  <si>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</si>
  <si>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</si>
  <si>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</si>
  <si>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</si>
  <si>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</si>
  <si>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</si>
  <si>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</si>
  <si>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</si>
  <si>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</si>
  <si>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2,3,4,5,6,7,8,10,11,12,13,14,16,19,20, : </t>
  </si>
  <si>
    <t>Součet: : 93,10665</t>
  </si>
  <si>
    <t>762_01.2</t>
  </si>
  <si>
    <t>Očištění a impregnace stávajícího bednění</t>
  </si>
  <si>
    <t>998762203R00</t>
  </si>
  <si>
    <t>Přesun hmot pro konstrukce tesařské v objektech výšky do 24 m</t>
  </si>
  <si>
    <t>50 m vodorovně</t>
  </si>
  <si>
    <t>K/01</t>
  </si>
  <si>
    <t>D + M vnějšího parapetu, demovtáž stávajícího, kompletně dle výkresu 316 - součástí jsou i parapety pro SO 02</t>
  </si>
  <si>
    <t>0,64*40+0,79*17+1,04*3+1,24*2+1,54*31+1,64*2+2,29</t>
  </si>
  <si>
    <t>K/04.1</t>
  </si>
  <si>
    <t>Dmt + ZM okapů, kompletně dle výkresu 316</t>
  </si>
  <si>
    <t>26</t>
  </si>
  <si>
    <t>K/04.2</t>
  </si>
  <si>
    <t>Dmt + ZM svodů, kompletně dle výkresu 316</t>
  </si>
  <si>
    <t>16</t>
  </si>
  <si>
    <t>K/04.3</t>
  </si>
  <si>
    <t>Dmt + ZM štítového oplechování, kompletně dle výkresu 316</t>
  </si>
  <si>
    <t>54,5*2</t>
  </si>
  <si>
    <t>998764203R00</t>
  </si>
  <si>
    <t>Přesun hmot pro konstrukce klempířské v objektech výšky do 24 m</t>
  </si>
  <si>
    <t>800-764</t>
  </si>
  <si>
    <t>Kalkul</t>
  </si>
  <si>
    <t>DO/01</t>
  </si>
  <si>
    <t>D + M balkonóvé dveře 1500/2400, kompletně dle TZ</t>
  </si>
  <si>
    <t>DO/02</t>
  </si>
  <si>
    <t>D + M balkonóvé dveře 850/2400, kompletně dle TZ</t>
  </si>
  <si>
    <t>DO/03</t>
  </si>
  <si>
    <t>D + M balkonóvé dveře 850/2200, kompletně dle TZ</t>
  </si>
  <si>
    <t>DO/04</t>
  </si>
  <si>
    <t>D + M dveře plast 900/2000, kompletně dle TZ</t>
  </si>
  <si>
    <t>O/01</t>
  </si>
  <si>
    <t>D + M okno plast 600/300, kompletně dle TZ</t>
  </si>
  <si>
    <t>O/04</t>
  </si>
  <si>
    <t>D + M okno plast 600/800, kompletně dle TZ</t>
  </si>
  <si>
    <t>O/05</t>
  </si>
  <si>
    <t>D + M okno plast 900/800, kompletně dle TZ</t>
  </si>
  <si>
    <t>O/06</t>
  </si>
  <si>
    <t>D + M okno plast 750/1500, kompletně dle TZ</t>
  </si>
  <si>
    <t>O/09</t>
  </si>
  <si>
    <t>D + M okno plast 1200/1550, kompletně dle TZ</t>
  </si>
  <si>
    <t>O/10</t>
  </si>
  <si>
    <t>D + M okno plast 1500/1500, kompletně dle TZ</t>
  </si>
  <si>
    <t>O/11</t>
  </si>
  <si>
    <t>D + M okno plast 1600/1500, kompletně dle TZ</t>
  </si>
  <si>
    <t>O/12</t>
  </si>
  <si>
    <t>D + M okno plast 2250/1500, kompletně dle TZ</t>
  </si>
  <si>
    <t>O/13</t>
  </si>
  <si>
    <t>D + M okno střešní 1100/2000, kompletně dle TZ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</si>
  <si>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</si>
  <si>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</si>
  <si>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</si>
  <si>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</si>
  <si>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</si>
  <si>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784450025RA0</t>
  </si>
  <si>
    <t>Malby z malířských směsí disperzní na SDK, penetrace jednonásobná, malba dvojnásobná, bílá</t>
  </si>
  <si>
    <t>Součtová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</si>
  <si>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</si>
  <si>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</si>
  <si>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</si>
  <si>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po výměně výplní otvorů - dotčené stěny do " ztracena " : </t>
  </si>
  <si>
    <t>205,2736*0,5</t>
  </si>
  <si>
    <t>62231S_PUR 120</t>
  </si>
  <si>
    <t>D + M opláštění střechy PUR panely 120mm vč. oplechování a pomocných nosných ocelových kcí</t>
  </si>
  <si>
    <t>Položka neobsahuje kontaktní nátěr a povrchovou úpravu omítkou.</t>
  </si>
  <si>
    <t xml:space="preserve">skladba střechy musí splňovat Broof(t3). : </t>
  </si>
  <si>
    <t>m21192_11</t>
  </si>
  <si>
    <t>D+M přemístění a úprava  hromosvodu, viz TZ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</si>
  <si>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</si>
  <si>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</si>
  <si>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</si>
  <si>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</si>
  <si>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</si>
  <si>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26,27,28,30,31,32,33,38, : </t>
  </si>
  <si>
    <t>Součet: : 260,22252</t>
  </si>
  <si>
    <t>979011121R00</t>
  </si>
  <si>
    <t>Svislá doprava suti a vybouraných hmot příplatek za každé další podlaží</t>
  </si>
  <si>
    <t>Součet: : 780,66758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</si>
  <si>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</si>
  <si>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</si>
  <si>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</si>
  <si>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</si>
  <si>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</si>
  <si>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4944,22797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</si>
  <si>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</si>
  <si>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</si>
  <si>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</si>
  <si>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</si>
  <si>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</si>
  <si>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520,44505</t>
  </si>
  <si>
    <t>979990001RSO</t>
  </si>
  <si>
    <t>Poplatek za skládku stavební suti, směsný odpad</t>
  </si>
  <si>
    <t>ON_33</t>
  </si>
  <si>
    <t>VRN, bezpečnostní opatření + provoz investora</t>
  </si>
  <si>
    <t>VRN</t>
  </si>
  <si>
    <t>POL99_2</t>
  </si>
  <si>
    <t>SUM</t>
  </si>
  <si>
    <t>END</t>
  </si>
  <si>
    <t>Pol__0001</t>
  </si>
  <si>
    <t>Trubicové svítidlo, LED 20W 3000K, délka 1200 mm, možnost spojení až 10ks svítidel</t>
  </si>
  <si>
    <t>Pol__0002</t>
  </si>
  <si>
    <t>Demontáž stávajících, montáž a zapojení</t>
  </si>
  <si>
    <t>Pol__0003</t>
  </si>
  <si>
    <t>Vestavný downlight, LED 14W 3000K, bílé provedení, IP44, průměr 160mm</t>
  </si>
  <si>
    <t>Pol__0004</t>
  </si>
  <si>
    <t>Pol__0005</t>
  </si>
  <si>
    <t>Nástěnná lampička s vypínačem, 1xGU10, bílé provedení, LED žárovka GU10, 7W 3000K</t>
  </si>
  <si>
    <t>Pol__0006</t>
  </si>
  <si>
    <t>Pol__0007</t>
  </si>
  <si>
    <t>Přisazené svítidlo, LED 18W 3000K, průměr 300mm, bílé provedení s opálovým krytem</t>
  </si>
  <si>
    <t>Pol__0008</t>
  </si>
  <si>
    <t>Pol__0009</t>
  </si>
  <si>
    <t>Přisazené svítidlo, LED 18W 3000K, průměr 225mm, bílé provedení vč. rámečku pro přisazené svítidla</t>
  </si>
  <si>
    <t>Pol__0010</t>
  </si>
  <si>
    <t>Pol__0011</t>
  </si>
  <si>
    <t>Přisazené svítidlo s třemi reflektory, 3XG10, černé provedení, LED žárovka GU10, 7W 3000K</t>
  </si>
  <si>
    <t>Pol__0012</t>
  </si>
  <si>
    <t>Pol__0013</t>
  </si>
  <si>
    <t>Závěsné svítidlo, LED 11W 3000K, černé provedení se zlatým vnitřkem, průměr 570mm</t>
  </si>
  <si>
    <t>Pol__0014</t>
  </si>
  <si>
    <t>Pol__0015</t>
  </si>
  <si>
    <t>Exteriérový sloupek, LED 8W 3000K, výška 600mm, tmavě šedé provedení, IP65</t>
  </si>
  <si>
    <t>Pol__0016</t>
  </si>
  <si>
    <t>Pol__0017</t>
  </si>
  <si>
    <t>CZ recyklační poplatek - zdroje</t>
  </si>
  <si>
    <t>Pol__0018</t>
  </si>
  <si>
    <t>CZ recyklační poplatek - malé svítidlo</t>
  </si>
  <si>
    <t>Pol__0019</t>
  </si>
  <si>
    <t>CZ recyklační poplatek - velké svítidlo</t>
  </si>
  <si>
    <t>Pol__0020</t>
  </si>
  <si>
    <t>EU recyklační poplatek - velké svítidlo</t>
  </si>
  <si>
    <t>310238411RT1</t>
  </si>
  <si>
    <t>Zazdívka otvorů o ploše přes 0,25 m2 do 1 m2 ve zdivu nadzákladovém cihlami pálenými pro jakoukoliv maltu cementovou</t>
  </si>
  <si>
    <t>m3</t>
  </si>
  <si>
    <t>včetně pomocného pracovního lešení</t>
  </si>
  <si>
    <t xml:space="preserve">vč. provázání se stávajícím zdivem : </t>
  </si>
  <si>
    <t xml:space="preserve">VZT 1 : </t>
  </si>
  <si>
    <t>0,3*0,9*0,95*1,15</t>
  </si>
  <si>
    <t xml:space="preserve">VZT 5+6 : </t>
  </si>
  <si>
    <t>0,3*(1,54*1,54-1,46*0,73)*1,15</t>
  </si>
  <si>
    <t>310239411RT1</t>
  </si>
  <si>
    <t>Zazdívka otvorů o ploše přes 1 m2 do 4 m2 ve zdivu nadzákladovém cihlami pálenými pro jakoukoliv maltu cementovou</t>
  </si>
  <si>
    <t xml:space="preserve">VZT 2 : </t>
  </si>
  <si>
    <t>0,3*1,1*0,95*1,15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</si>
  <si>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</si>
  <si>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</si>
  <si>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</si>
  <si>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 xml:space="preserve">vč. zapravení střešní krytiny : </t>
  </si>
  <si>
    <t xml:space="preserve">VZT 3 : </t>
  </si>
  <si>
    <t>(0,45*0,9)*0,25*1,15</t>
  </si>
  <si>
    <t xml:space="preserve">zabetonování po vybourání výdechů VZT : </t>
  </si>
  <si>
    <t>0,4*0,6*0,6*2</t>
  </si>
  <si>
    <t>43,4976*1,5</t>
  </si>
  <si>
    <t>(1,54*1,54-1,46*0,73)*1,15</t>
  </si>
  <si>
    <t>601022188RT2</t>
  </si>
  <si>
    <t>Omítka stropů a podhledů z hotových směsí vrchní tenkovrstvá, silikonová, zatíraná, tloušťka vrstvy 2 mm, odstín II</t>
  </si>
  <si>
    <t>po jednotlivých vrstvách</t>
  </si>
  <si>
    <t>Včetně pomocného lešení.</t>
  </si>
  <si>
    <t xml:space="preserve">výměra - viz položka 713111125R00 : </t>
  </si>
  <si>
    <t>53,61379</t>
  </si>
  <si>
    <t>601016195R00</t>
  </si>
  <si>
    <t>Omítka stropů a podhledů z hotových směsí Doplňkové práce pro omítky stropů z hotových směsí hloubková penetrace stropů silikátová</t>
  </si>
  <si>
    <t xml:space="preserve">č.v. 302, 303, TZ : </t>
  </si>
  <si>
    <t>(0,6*0,3*4+0,6*0,6*24+0,6*0,6*12+1,0*0,6*3+1,2*0,6*1+1,5*1,5*11)*1,15</t>
  </si>
  <si>
    <t>(3,0*3,6*6)*1,15</t>
  </si>
  <si>
    <t>621481211RT2</t>
  </si>
  <si>
    <t>Vyztužení vnějších omítek podhledů sklotextilní síťovinou s dodávkou výztužné sítě a stěrkového tmelu</t>
  </si>
  <si>
    <t>622311135RT3</t>
  </si>
  <si>
    <t>Zateplení fasády  , expandovaným polystyrénem, tloušťky 160 mm, kontaktní nátěr a silikonová omítka, škrábaná, zrnitost 2 mm</t>
  </si>
  <si>
    <t>Součinitel tepelné vodivosti izolantu je 0,039 W/mK.</t>
  </si>
  <si>
    <t xml:space="preserve">č.v. 304,311 : </t>
  </si>
  <si>
    <t xml:space="preserve">S2 - TI 150mm!!!! : </t>
  </si>
  <si>
    <t xml:space="preserve">restaurace : </t>
  </si>
  <si>
    <t>5,3*(8,5+22,21*2+3,335+21,425)</t>
  </si>
  <si>
    <t>-(1,54*1,54*11+0,64*0,64*4+3,0*3,6*6+1,0*2,02)</t>
  </si>
  <si>
    <t>941941051R00</t>
  </si>
  <si>
    <t>Montáž lešení lehkého pracovního řadového s podlahami šířky od 1,20 do 1,50 m, výšky do 10 m</t>
  </si>
  <si>
    <t>5,3*(8,5+22,21*2+3,335+21,425)*1,15</t>
  </si>
  <si>
    <t>941941391R00</t>
  </si>
  <si>
    <t>Montáž lešení lehkého pracovního řadového s podlahami příplatek za každý další i započatý měsíc použití lešení_x000D_
 šířky od 1,20 do 1,50 m a výšky do 10 m</t>
  </si>
  <si>
    <t>5,3*(8,5+22,21*2+3,335+21,425)*1,15*2</t>
  </si>
  <si>
    <t>941941851R00</t>
  </si>
  <si>
    <t>Demontáž lešení lehkého řadového s podlahami šířky přes 1,2 do 1,5 m, výšky do 10 m</t>
  </si>
  <si>
    <t>941955001R00</t>
  </si>
  <si>
    <t>Lešení lehké pracovní pomocné pomocné, o výšce lešeňové podlahy do 1,2 m</t>
  </si>
  <si>
    <t>43,4976</t>
  </si>
  <si>
    <t>50</t>
  </si>
  <si>
    <t>2</t>
  </si>
  <si>
    <t>43,4976*2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</si>
  <si>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</si>
  <si>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</si>
  <si>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</si>
  <si>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 xml:space="preserve">demolice propustků VZT : </t>
  </si>
  <si>
    <t>0,6*0,65*0,65*2</t>
  </si>
  <si>
    <t>970251250R00</t>
  </si>
  <si>
    <t>Řezání železobetonu hloubka řezu 250 mm</t>
  </si>
  <si>
    <t>(0,45+0,9)*2*1,15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</si>
  <si>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</si>
  <si>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</si>
  <si>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</si>
  <si>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</si>
  <si>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971033641R00</t>
  </si>
  <si>
    <t>Vybourání otvorů ve zdivu cihelném z jakýchkoliv cihel pálených_x000D_
 na jakoukoliv maltu vápenou nebo vápenocementovou, plochy do 4 m2, tloušťky do 300 mm</t>
  </si>
  <si>
    <t>972054491R00</t>
  </si>
  <si>
    <t>Vybourání otvorů ve stropech nebo klenbách železobetonových plochy do 1 m2, tloušťky přes 81 mm</t>
  </si>
  <si>
    <t>bez odstranění podlahy a násypu,</t>
  </si>
  <si>
    <t>1,205*2</t>
  </si>
  <si>
    <t>5,5*(8,5+22,21*2+3,335+21,425)</t>
  </si>
  <si>
    <t>0,9*2,02*3</t>
  </si>
  <si>
    <t>1,0*0,64*4</t>
  </si>
  <si>
    <t>0,64*0,64*12</t>
  </si>
  <si>
    <t>1,6*2,2</t>
  </si>
  <si>
    <t>0,64*0,64*4+1,54*1,54*12</t>
  </si>
  <si>
    <t xml:space="preserve">2,3,4,5,6,7,8,9,10,11,12,14,15,16,18,21,22,28,30,31, : </t>
  </si>
  <si>
    <t>Součet: : 25,32480</t>
  </si>
  <si>
    <t>713111125R00</t>
  </si>
  <si>
    <t xml:space="preserve">Montáž tepelné izolace stropů rovných, spodem, lepením,  </t>
  </si>
  <si>
    <t>800-713</t>
  </si>
  <si>
    <t xml:space="preserve">čistá plocha střechy : </t>
  </si>
  <si>
    <t>(24,4*21,5-10,3*2,3)*1,05*2</t>
  </si>
  <si>
    <t xml:space="preserve">vrchy atik : </t>
  </si>
  <si>
    <t>0,3*(24,4*2+21,1*2)*2</t>
  </si>
  <si>
    <t xml:space="preserve">č.v. 303 : </t>
  </si>
  <si>
    <t>-(21,425*22,21)*1,05*2</t>
  </si>
  <si>
    <t>63150943R</t>
  </si>
  <si>
    <t>deska izolační minerální vlákno; tl. 100,0 mm; součinitel tepelné vodivosti 0,0340 W/mK; R = 2,900 m2K/W; obj. hmotnost 50,00 kg/m3; hydrofobizováno</t>
  </si>
  <si>
    <t>53,61379*1,02</t>
  </si>
  <si>
    <t>63150946R</t>
  </si>
  <si>
    <t>deska izolační minerální vlákno; tl. 160,0 mm; součinitel tepelné vodivosti 0,0340 W/mK; R = 4,700 m2K/W; obj. hmotnost 50,00 kg/m3; hydrofobizováno</t>
  </si>
  <si>
    <t>998713203R00</t>
  </si>
  <si>
    <t>Přesun hmot pro izolace tepelné v objektech výšky do 24 m</t>
  </si>
  <si>
    <t>K/02</t>
  </si>
  <si>
    <t>D + M atika - závětrná lišta, demovtáž stávající, kompletně dle výkresu 316</t>
  </si>
  <si>
    <t>133,8</t>
  </si>
  <si>
    <t>K/03</t>
  </si>
  <si>
    <t>23</t>
  </si>
  <si>
    <t>D + M dveře plast 900/2000kompletně dle TZ</t>
  </si>
  <si>
    <t>DO/05</t>
  </si>
  <si>
    <t>D + M 2x dveře plast 1600/2470kompletně dle TZ</t>
  </si>
  <si>
    <t>D + M okno plast 600/300kompletně dle TZ</t>
  </si>
  <si>
    <t>O/02</t>
  </si>
  <si>
    <t>D + M okno plast 600/600kompletně dle TZ</t>
  </si>
  <si>
    <t>O/03</t>
  </si>
  <si>
    <t>O/07</t>
  </si>
  <si>
    <t>D + M okno plast 1000/600kompletně dle TZ</t>
  </si>
  <si>
    <t>O/08</t>
  </si>
  <si>
    <t>D + M okno plast 1200/600kompletně dle TZ</t>
  </si>
  <si>
    <t>43,4976*0,5</t>
  </si>
  <si>
    <t xml:space="preserve">28,29,30,31,32,33,34, : </t>
  </si>
  <si>
    <t>Součet: : 4,71109</t>
  </si>
  <si>
    <t>Součet: : 89,51072</t>
  </si>
  <si>
    <t>Součet: : 9,42218</t>
  </si>
  <si>
    <t>998713101R00</t>
  </si>
  <si>
    <t>Přesun hmot pro izolace tepelné , výšky do 6 m</t>
  </si>
  <si>
    <t>713411141</t>
  </si>
  <si>
    <t>Montáž izolace tepelné potrubí pásy nebo rohožemi s Al fólií staženými Al páskou 1x</t>
  </si>
  <si>
    <t>POL1_7</t>
  </si>
  <si>
    <t>713491133</t>
  </si>
  <si>
    <t>Montáž tepelné izolace potrubí oplechování licích otvorů Pz plechem</t>
  </si>
  <si>
    <t>13814185</t>
  </si>
  <si>
    <t>plech hladký Pz jakost DX51+Z275 tl 0,6mm tabule</t>
  </si>
  <si>
    <t>POL3_0</t>
  </si>
  <si>
    <t>63151671</t>
  </si>
  <si>
    <t>rohož izolační z minerální vlny lamelová s Al fólií 55kg/m3 tl 40mm</t>
  </si>
  <si>
    <t>63151674</t>
  </si>
  <si>
    <t>rohož izolační z minerální vlny lamelová s Al fólií 55kg/m3 tl 100mm</t>
  </si>
  <si>
    <t>751322012</t>
  </si>
  <si>
    <t>Mtž talířového ventilu D do 200 mm</t>
  </si>
  <si>
    <t>kus</t>
  </si>
  <si>
    <t>751344123</t>
  </si>
  <si>
    <t>Mtž tlumiče hluku pro čtyřhranné potrubí do 0,450 m2</t>
  </si>
  <si>
    <t>751344124</t>
  </si>
  <si>
    <t>Mtž tlumiče hluku pro čtyřhranné potrubí do 0,600 m2</t>
  </si>
  <si>
    <t>751344125</t>
  </si>
  <si>
    <t>Mtž tlumiče hluku pro čtyřhranné potrubí přes 0,600 m2</t>
  </si>
  <si>
    <t>751377047</t>
  </si>
  <si>
    <t>Mtž odsávacího zákrytu (digestoř) průmyslového závěsného do 7,5 m2</t>
  </si>
  <si>
    <t>751510011</t>
  </si>
  <si>
    <t>Vzduchotechnické potrubí pozink čtyřhranné průřezu do 0,03 m2</t>
  </si>
  <si>
    <t>751510012</t>
  </si>
  <si>
    <t>Vzduchotechnické potrubí pozink čtyřhranné průřezu do 0,07 m2</t>
  </si>
  <si>
    <t>751510013</t>
  </si>
  <si>
    <t>Vzduchotechnické potrubí pozink čtyřhranné průřezu do 0,13 m2</t>
  </si>
  <si>
    <t>751510014</t>
  </si>
  <si>
    <t>Vzduchotechnické potrubí pozink čtyřhranné průřezu do 0,28 m2</t>
  </si>
  <si>
    <t>751510015</t>
  </si>
  <si>
    <t>Vzduchotechnické potrubí pozink čtyřhranné průřezu do 0,50 m2</t>
  </si>
  <si>
    <t>751510016</t>
  </si>
  <si>
    <t>Vzduchotechnické potrubí pozink čtyřhranné průřezu do 0,79 m2</t>
  </si>
  <si>
    <t>751510017</t>
  </si>
  <si>
    <t>Vzduchotechnické potrubí pozink čtyřhranné průřezu do 1,13 m2</t>
  </si>
  <si>
    <t>751510042</t>
  </si>
  <si>
    <t>Vzduchotechnické potrubí pozink kruhové spirálně vinuté D do 200 mm</t>
  </si>
  <si>
    <t>751611116</t>
  </si>
  <si>
    <t>Montáž vzduchotechnické jednotky s rekuperací tepla stojaté s výměnou vzduchu do 5000 m3/h</t>
  </si>
  <si>
    <t>751611117</t>
  </si>
  <si>
    <t>Montáž vzduchotechnické jednotky s rekuperací tepla stojaté s výměnou vzduchu do 9000 m3/h</t>
  </si>
  <si>
    <t>751611131</t>
  </si>
  <si>
    <t>Příplatek za montáž vzduchotechnické jednotky s rekuperací tepla dodávané po částech</t>
  </si>
  <si>
    <t>751721111</t>
  </si>
  <si>
    <t>Montáž klimatizační jednotky venkovní s jednofázovým napájením (do 2 vnitřních jednotek)</t>
  </si>
  <si>
    <t>751721121</t>
  </si>
  <si>
    <t>Montáž klimatizační jednotky venkovní s trojfázovým napájením (do 7 vnitřních jednotek)</t>
  </si>
  <si>
    <t>751791112</t>
  </si>
  <si>
    <t>Montáž měděného potrubí předizolovaného 10 (3/8" x 0,8)</t>
  </si>
  <si>
    <t>751791113</t>
  </si>
  <si>
    <t>Montáž měděného potrubí předizolovaného 12 (1/2" x 0,8)</t>
  </si>
  <si>
    <t>751791114</t>
  </si>
  <si>
    <t>Montáž měděného potrubí předizolovaného 16 (5/8" x 1,0)</t>
  </si>
  <si>
    <t>751791115</t>
  </si>
  <si>
    <t>Montáž měděného potrubí předizolovaného 18 (3/4" x 1,0)</t>
  </si>
  <si>
    <t>998751201</t>
  </si>
  <si>
    <t>Přesun hmot procentní pro vzduchotechniku v objektech v do 12 m</t>
  </si>
  <si>
    <t>751_001</t>
  </si>
  <si>
    <t>Talířový ventil odvodní d125 mm</t>
  </si>
  <si>
    <t>751_002</t>
  </si>
  <si>
    <t>Talířový ventil odvodní d160 mm</t>
  </si>
  <si>
    <t>751_101</t>
  </si>
  <si>
    <t>VZT jednotka zařízení 1.1 5700m3/h; kompletně dle PD</t>
  </si>
  <si>
    <t>751_102</t>
  </si>
  <si>
    <t>Venkovní kondenzační jednotka zařízení 102, Inverter, Qch = 14 kW; včetně MaR; kompletně dle PD</t>
  </si>
  <si>
    <t>751_201</t>
  </si>
  <si>
    <t>VZT Jednotka zařízení 2.1 6950m3/h; kompletně dle PD</t>
  </si>
  <si>
    <t>751_202</t>
  </si>
  <si>
    <t>Venkovní kondenzační jednotka zařízení 2.2, Inverter, Qch = 20,0 kW; včetně MaR; kompletně dle PD</t>
  </si>
  <si>
    <t>751_203</t>
  </si>
  <si>
    <t>Kuchyňská digestoř zařízení 2.3; rozměry 2,1x3,3m; kompletně dle PD</t>
  </si>
  <si>
    <t>751_301</t>
  </si>
  <si>
    <t>VZT jednotka zařízení 3.1 1800m3/h; kompletně dle PD</t>
  </si>
  <si>
    <t>751_302</t>
  </si>
  <si>
    <t>Venkovní kondenzační jednotka zařízení 3.2, Inverter, Qch = 5,0 kW; včetně MaR;  kompletně dle PD</t>
  </si>
  <si>
    <t>751_T_1_01</t>
  </si>
  <si>
    <t>Tlumič hluku kulisový rohový rozměr 935x855mm x150 y150; 30 09</t>
  </si>
  <si>
    <t>751_T_1_02</t>
  </si>
  <si>
    <t>Tlumič hluku kulisový přímý tl.200mm mezera 50mm rozměr 1000x855mm délky 1000mm</t>
  </si>
  <si>
    <t>751_T_1_03</t>
  </si>
  <si>
    <t>Tlumič hluku kulisový rohový rozměr 935x855mm x1450 y150; 30 09</t>
  </si>
  <si>
    <t>751_T_1_04</t>
  </si>
  <si>
    <t>Tlumič hluku kulisový rohový rozměr 855x935mm x150 y150; 30 07</t>
  </si>
  <si>
    <t>751_T_1_05</t>
  </si>
  <si>
    <t>Tlumič hluku kulisový přímý tl.200mm mezera 133mm rozměr 1000x900mm délky 2000mm</t>
  </si>
  <si>
    <t>751_T_1_06</t>
  </si>
  <si>
    <t>Tlumič hluku kulisový rohový rozměr 1000x900mm x1200 y150; 30 09</t>
  </si>
  <si>
    <t>751_T_2_01</t>
  </si>
  <si>
    <t>Tlumič hluku kulisový rohový rozměr 855x1240mm x150 y150; 30 07</t>
  </si>
  <si>
    <t>751_T_2_02</t>
  </si>
  <si>
    <t>Tlumič hluku kulisový přímý tl.200mm mezera 110mm rozměr 1240x630mm délky 1000mm</t>
  </si>
  <si>
    <t>751_T_2_03</t>
  </si>
  <si>
    <t>Tlumič hluku kulisový přímý tl.200mm mezera 110mm rozměr 1240x630mm délky 500mm</t>
  </si>
  <si>
    <t>751_T_2_04</t>
  </si>
  <si>
    <t>Tlumič hluku kulisový přímý tl.200mm mezera 85mm rozměr 855x1240mm délky 1000mm</t>
  </si>
  <si>
    <t>751_T_2_05</t>
  </si>
  <si>
    <t>Tlumič hluku kulisový přímý tl.200mm mezera 110mm rozměr 1240x855mm délky 1850mm</t>
  </si>
  <si>
    <t>751_T_2_06</t>
  </si>
  <si>
    <t>Tlumič hluku kulisový rohový rozměr 1240x855mm x150 y1350; 30 10</t>
  </si>
  <si>
    <t>751_T_2_07</t>
  </si>
  <si>
    <t>Tlumič hluku kulisový přímý tl.200mm mezera 110mm rozměr 1240x855mm délky 1000mm</t>
  </si>
  <si>
    <t>751_T_3_01</t>
  </si>
  <si>
    <t>Tlumič hluku kulisový přímý tl.200mm mezera 115mm rozměr 630x550mm  délky 1500mmm</t>
  </si>
  <si>
    <t>751_T_3_02</t>
  </si>
  <si>
    <t>Tlumič hluku kulisový přímý tl.200mm mezera 115mm rozměr 630x450mm délky 500mm</t>
  </si>
  <si>
    <t>751_T_3_03</t>
  </si>
  <si>
    <t>Tlumič hluku kulisový rohový rozměr 630x450mm x150 y150; 30 07</t>
  </si>
  <si>
    <t>751_T_3_04</t>
  </si>
  <si>
    <t>Tlumič hluku kulisový rohový rozměr 450x630mm x150 y1000; 30 06</t>
  </si>
  <si>
    <t>751_T_3_05</t>
  </si>
  <si>
    <t>Tlumič hluku kulisový rohový rozměr 630x550mm x150 y150; 30 07</t>
  </si>
  <si>
    <t>751_T_3_06</t>
  </si>
  <si>
    <t>Tlumič hluku kulisový přímý tl.200mm mezera 50mm rozměr 750x750mm délky 1500mm</t>
  </si>
  <si>
    <t>751_T_3_07</t>
  </si>
  <si>
    <t>Tlumič hluku kulisový přímý tl.200mm mezera 50mm rozměr 1000x600mm délky 1500mm</t>
  </si>
  <si>
    <t>751_x02_01</t>
  </si>
  <si>
    <t>CU předizolované potrubí 10x1mm svitek; izolace 9mm</t>
  </si>
  <si>
    <t>751_x02_02</t>
  </si>
  <si>
    <t>CU předizolované potrubí 12x1 svitek; izolace 9mm</t>
  </si>
  <si>
    <t>751_x02_03</t>
  </si>
  <si>
    <t>CU předizolované potrubí 16x1; izolace 9mm</t>
  </si>
  <si>
    <t>751_x02_04</t>
  </si>
  <si>
    <t>CU předizolované potrubí 18x1; izolace 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</si>
</sst>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SUMIF(F55:F75,A16,I55:I75)+SUMIF(F55:F75,"PSU",I55:I75)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SUMIF(F55:F75,A17,I55:I75)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SUMIF(F55:F75,A18,I55:I75)</f>
        <v>0</v>
      </c>
      <c r="J18" s="84"/>
    </row>
    <row r="19" spans="1:10" ht="23.25" customHeight="1" x14ac:dyDescent="0.2">
      <c r="A19" s="193" t="s">
        <v>101</v>
      </c>
      <c r="B19" s="38" t="s">
        <v>27</v>
      </c>
      <c r="C19" s="62"/>
      <c r="D19" s="63"/>
      <c r="E19" s="82"/>
      <c r="F19" s="83"/>
      <c r="G19" s="82"/>
      <c r="H19" s="83"/>
      <c r="I19" s="82">
        <f>SUMIF(F55:F75,A19,I55:I75)</f>
        <v>0</v>
      </c>
      <c r="J19" s="84"/>
    </row>
    <row r="20" spans="1:10" ht="23.25" customHeight="1" x14ac:dyDescent="0.2">
      <c r="A20" s="193" t="s">
        <v>100</v>
      </c>
      <c r="B20" s="38" t="s">
        <v>28</v>
      </c>
      <c r="C20" s="62"/>
      <c r="D20" s="63"/>
      <c r="E20" s="82"/>
      <c r="F20" s="83"/>
      <c r="G20" s="82"/>
      <c r="H20" s="83"/>
      <c r="I20" s="82">
        <f>SUMIF(F55:F75,A20,I55:I75)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'SO 01 D.1.1 Pol'!AE417+'SO 01 D.1.4 Pol'!AE50+'SO 02 D.1.1 Pol'!AE350+'SO 03 SO 03 Pol'!AE136</f>
        <v>0</v>
      </c>
      <c r="G39" s="147">
        <f>'SO 01 D.1.1 Pol'!AF417+'SO 01 D.1.4 Pol'!AF50+'SO 02 D.1.1 Pol'!AF350+'SO 03 SO 03 Pol'!AF136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45</v>
      </c>
      <c r="C41" s="151" t="s">
        <v>46</v>
      </c>
      <c r="D41" s="151"/>
      <c r="E41" s="151"/>
      <c r="F41" s="152">
        <f>'SO 01 D.1.1 Pol'!AE417+'SO 01 D.1.4 Pol'!AE50</f>
        <v>0</v>
      </c>
      <c r="G41" s="153">
        <f>'SO 01 D.1.1 Pol'!AF417+'SO 01 D.1.4 Pol'!AF50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48</v>
      </c>
      <c r="D42" s="145"/>
      <c r="E42" s="145"/>
      <c r="F42" s="156">
        <f>'SO 01 D.1.1 Pol'!AE417</f>
        <v>0</v>
      </c>
      <c r="G42" s="148">
        <f>'SO 01 D.1.1 Pol'!AF417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50</v>
      </c>
      <c r="D43" s="145"/>
      <c r="E43" s="145"/>
      <c r="F43" s="156">
        <f>'SO 01 D.1.4 Pol'!AE50</f>
        <v>0</v>
      </c>
      <c r="G43" s="148">
        <f>'SO 01 D.1.4 Pol'!AF50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51</v>
      </c>
      <c r="C44" s="151" t="s">
        <v>52</v>
      </c>
      <c r="D44" s="151"/>
      <c r="E44" s="151"/>
      <c r="F44" s="152">
        <f>'SO 02 D.1.1 Pol'!AE350</f>
        <v>0</v>
      </c>
      <c r="G44" s="153">
        <f>'SO 02 D.1.1 Pol'!AF350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47</v>
      </c>
      <c r="C45" s="145" t="s">
        <v>48</v>
      </c>
      <c r="D45" s="145"/>
      <c r="E45" s="145"/>
      <c r="F45" s="156">
        <f>'SO 02 D.1.1 Pol'!AE350</f>
        <v>0</v>
      </c>
      <c r="G45" s="148">
        <f>'SO 02 D.1.1 Pol'!AF350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53</v>
      </c>
      <c r="C46" s="151" t="s">
        <v>54</v>
      </c>
      <c r="D46" s="151"/>
      <c r="E46" s="151"/>
      <c r="F46" s="152">
        <f>'SO 03 SO 03 Pol'!AE136</f>
        <v>0</v>
      </c>
      <c r="G46" s="153">
        <f>'SO 03 SO 03 Pol'!AF136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53</v>
      </c>
      <c r="C47" s="145" t="s">
        <v>54</v>
      </c>
      <c r="D47" s="145"/>
      <c r="E47" s="145"/>
      <c r="F47" s="156">
        <f>'SO 03 SO 03 Pol'!AE136</f>
        <v>0</v>
      </c>
      <c r="G47" s="148">
        <f>'SO 03 SO 03 Pol'!AF136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55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2" spans="1:10" ht="15.75" x14ac:dyDescent="0.25">
      <c r="B52" s="173" t="s">
        <v>57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58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59</v>
      </c>
      <c r="C55" s="182" t="s">
        <v>60</v>
      </c>
      <c r="D55" s="183"/>
      <c r="E55" s="183"/>
      <c r="F55" s="189" t="s">
        <v>24</v>
      </c>
      <c r="G55" s="190"/>
      <c r="H55" s="190"/>
      <c r="I55" s="190">
        <f>'SO 01 D.1.4 Pol'!G8</f>
        <v>0</v>
      </c>
      <c r="J55" s="187" t="str">
        <f>IF(I76=0,"",I55/I76*100)</f>
        <v/>
      </c>
    </row>
    <row r="56" spans="1:10" ht="36.75" customHeight="1" x14ac:dyDescent="0.2">
      <c r="A56" s="176"/>
      <c r="B56" s="181" t="s">
        <v>61</v>
      </c>
      <c r="C56" s="182" t="s">
        <v>62</v>
      </c>
      <c r="D56" s="183"/>
      <c r="E56" s="183"/>
      <c r="F56" s="189" t="s">
        <v>24</v>
      </c>
      <c r="G56" s="190"/>
      <c r="H56" s="190"/>
      <c r="I56" s="190">
        <f>'SO 01 D.1.1 Pol'!G8+'SO 02 D.1.1 Pol'!G8</f>
        <v>0</v>
      </c>
      <c r="J56" s="187" t="str">
        <f>IF(I76=0,"",I56/I76*100)</f>
        <v/>
      </c>
    </row>
    <row r="57" spans="1:10" ht="36.75" customHeight="1" x14ac:dyDescent="0.2">
      <c r="A57" s="176"/>
      <c r="B57" s="181" t="s">
        <v>63</v>
      </c>
      <c r="C57" s="182" t="s">
        <v>64</v>
      </c>
      <c r="D57" s="183"/>
      <c r="E57" s="183"/>
      <c r="F57" s="189" t="s">
        <v>24</v>
      </c>
      <c r="G57" s="190"/>
      <c r="H57" s="190"/>
      <c r="I57" s="190">
        <f>'SO 02 D.1.1 Pol'!G26</f>
        <v>0</v>
      </c>
      <c r="J57" s="187" t="str">
        <f>IF(I76=0,"",I57/I76*100)</f>
        <v/>
      </c>
    </row>
    <row r="58" spans="1:10" ht="36.75" customHeight="1" x14ac:dyDescent="0.2">
      <c r="A58" s="176"/>
      <c r="B58" s="181" t="s">
        <v>65</v>
      </c>
      <c r="C58" s="182" t="s">
        <v>66</v>
      </c>
      <c r="D58" s="183"/>
      <c r="E58" s="183"/>
      <c r="F58" s="189" t="s">
        <v>24</v>
      </c>
      <c r="G58" s="190"/>
      <c r="H58" s="190"/>
      <c r="I58" s="190">
        <f>'SO 01 D.1.1 Pol'!G26</f>
        <v>0</v>
      </c>
      <c r="J58" s="187" t="str">
        <f>IF(I76=0,"",I58/I76*100)</f>
        <v/>
      </c>
    </row>
    <row r="59" spans="1:10" ht="36.75" customHeight="1" x14ac:dyDescent="0.2">
      <c r="A59" s="176"/>
      <c r="B59" s="181" t="s">
        <v>67</v>
      </c>
      <c r="C59" s="182" t="s">
        <v>68</v>
      </c>
      <c r="D59" s="183"/>
      <c r="E59" s="183"/>
      <c r="F59" s="189" t="s">
        <v>24</v>
      </c>
      <c r="G59" s="190"/>
      <c r="H59" s="190"/>
      <c r="I59" s="190">
        <f>'SO 02 D.1.1 Pol'!G43</f>
        <v>0</v>
      </c>
      <c r="J59" s="187" t="str">
        <f>IF(I76=0,"",I59/I76*100)</f>
        <v/>
      </c>
    </row>
    <row r="60" spans="1:10" ht="36.75" customHeight="1" x14ac:dyDescent="0.2">
      <c r="A60" s="176"/>
      <c r="B60" s="181" t="s">
        <v>69</v>
      </c>
      <c r="C60" s="182" t="s">
        <v>70</v>
      </c>
      <c r="D60" s="183"/>
      <c r="E60" s="183"/>
      <c r="F60" s="189" t="s">
        <v>24</v>
      </c>
      <c r="G60" s="190"/>
      <c r="H60" s="190"/>
      <c r="I60" s="190">
        <f>'SO 01 D.1.1 Pol'!G41+'SO 02 D.1.1 Pol'!G55</f>
        <v>0</v>
      </c>
      <c r="J60" s="187" t="str">
        <f>IF(I76=0,"",I60/I76*100)</f>
        <v/>
      </c>
    </row>
    <row r="61" spans="1:10" ht="36.75" customHeight="1" x14ac:dyDescent="0.2">
      <c r="A61" s="176"/>
      <c r="B61" s="181" t="s">
        <v>71</v>
      </c>
      <c r="C61" s="182" t="s">
        <v>72</v>
      </c>
      <c r="D61" s="183"/>
      <c r="E61" s="183"/>
      <c r="F61" s="189" t="s">
        <v>24</v>
      </c>
      <c r="G61" s="190"/>
      <c r="H61" s="190"/>
      <c r="I61" s="190">
        <f>'SO 01 D.1.1 Pol'!G47+'SO 02 D.1.1 Pol'!G63</f>
        <v>0</v>
      </c>
      <c r="J61" s="187" t="str">
        <f>IF(I76=0,"",I61/I76*100)</f>
        <v/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89" t="s">
        <v>24</v>
      </c>
      <c r="G62" s="190"/>
      <c r="H62" s="190"/>
      <c r="I62" s="190">
        <f>'SO 01 D.1.1 Pol'!G99+'SO 02 D.1.1 Pol'!G124</f>
        <v>0</v>
      </c>
      <c r="J62" s="187" t="str">
        <f>IF(I76=0,"",I62/I76*100)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89" t="s">
        <v>24</v>
      </c>
      <c r="G63" s="190"/>
      <c r="H63" s="190"/>
      <c r="I63" s="190">
        <f>'SO 01 D.1.1 Pol'!G130+'SO 02 D.1.1 Pol'!G160</f>
        <v>0</v>
      </c>
      <c r="J63" s="187" t="str">
        <f>IF(I76=0,"",I63/I76*100)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89" t="s">
        <v>24</v>
      </c>
      <c r="G64" s="190"/>
      <c r="H64" s="190"/>
      <c r="I64" s="190">
        <f>'SO 01 D.1.1 Pol'!G155+'SO 02 D.1.1 Pol'!G185</f>
        <v>0</v>
      </c>
      <c r="J64" s="187" t="str">
        <f>IF(I76=0,"",I64/I76*100)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89" t="s">
        <v>24</v>
      </c>
      <c r="G65" s="190"/>
      <c r="H65" s="190"/>
      <c r="I65" s="190">
        <f>'SO 01 D.1.1 Pol'!G269+'SO 02 D.1.1 Pol'!G243</f>
        <v>0</v>
      </c>
      <c r="J65" s="187" t="str">
        <f>IF(I76=0,"",I65/I76*100)</f>
        <v/>
      </c>
    </row>
    <row r="66" spans="1:10" ht="36.75" customHeight="1" x14ac:dyDescent="0.2">
      <c r="A66" s="176"/>
      <c r="B66" s="181" t="s">
        <v>81</v>
      </c>
      <c r="C66" s="182" t="s">
        <v>82</v>
      </c>
      <c r="D66" s="183"/>
      <c r="E66" s="183"/>
      <c r="F66" s="189" t="s">
        <v>25</v>
      </c>
      <c r="G66" s="190"/>
      <c r="H66" s="190"/>
      <c r="I66" s="190">
        <f>'SO 02 D.1.1 Pol'!G250+'SO 03 SO 03 Pol'!G8</f>
        <v>0</v>
      </c>
      <c r="J66" s="187" t="str">
        <f>IF(I76=0,"",I66/I76*100)</f>
        <v/>
      </c>
    </row>
    <row r="67" spans="1:10" ht="36.75" customHeight="1" x14ac:dyDescent="0.2">
      <c r="A67" s="176"/>
      <c r="B67" s="181" t="s">
        <v>83</v>
      </c>
      <c r="C67" s="182" t="s">
        <v>84</v>
      </c>
      <c r="D67" s="183"/>
      <c r="E67" s="183"/>
      <c r="F67" s="189" t="s">
        <v>25</v>
      </c>
      <c r="G67" s="190"/>
      <c r="H67" s="190"/>
      <c r="I67" s="190">
        <f>'SO 03 SO 03 Pol'!G22</f>
        <v>0</v>
      </c>
      <c r="J67" s="187" t="str">
        <f>IF(I76=0,"",I67/I76*100)</f>
        <v/>
      </c>
    </row>
    <row r="68" spans="1:10" ht="36.75" customHeight="1" x14ac:dyDescent="0.2">
      <c r="A68" s="176"/>
      <c r="B68" s="181" t="s">
        <v>85</v>
      </c>
      <c r="C68" s="182" t="s">
        <v>86</v>
      </c>
      <c r="D68" s="183"/>
      <c r="E68" s="183"/>
      <c r="F68" s="189" t="s">
        <v>25</v>
      </c>
      <c r="G68" s="190"/>
      <c r="H68" s="190"/>
      <c r="I68" s="190">
        <f>'SO 01 D.1.1 Pol'!G276</f>
        <v>0</v>
      </c>
      <c r="J68" s="187" t="str">
        <f>IF(I76=0,"",I68/I76*100)</f>
        <v/>
      </c>
    </row>
    <row r="69" spans="1:10" ht="36.75" customHeight="1" x14ac:dyDescent="0.2">
      <c r="A69" s="176"/>
      <c r="B69" s="181" t="s">
        <v>87</v>
      </c>
      <c r="C69" s="182" t="s">
        <v>88</v>
      </c>
      <c r="D69" s="183"/>
      <c r="E69" s="183"/>
      <c r="F69" s="189" t="s">
        <v>25</v>
      </c>
      <c r="G69" s="190"/>
      <c r="H69" s="190"/>
      <c r="I69" s="190">
        <f>'SO 01 D.1.1 Pol'!G291+'SO 02 D.1.1 Pol'!G271</f>
        <v>0</v>
      </c>
      <c r="J69" s="187" t="str">
        <f>IF(I76=0,"",I69/I76*100)</f>
        <v/>
      </c>
    </row>
    <row r="70" spans="1:10" ht="36.75" customHeight="1" x14ac:dyDescent="0.2">
      <c r="A70" s="176"/>
      <c r="B70" s="181" t="s">
        <v>89</v>
      </c>
      <c r="C70" s="182" t="s">
        <v>90</v>
      </c>
      <c r="D70" s="183"/>
      <c r="E70" s="183"/>
      <c r="F70" s="189" t="s">
        <v>25</v>
      </c>
      <c r="G70" s="190"/>
      <c r="H70" s="190"/>
      <c r="I70" s="190">
        <f>'SO 01 D.1.1 Pol'!G307+'SO 02 D.1.1 Pol'!G281</f>
        <v>0</v>
      </c>
      <c r="J70" s="187" t="str">
        <f>IF(I76=0,"",I70/I76*100)</f>
        <v/>
      </c>
    </row>
    <row r="71" spans="1:10" ht="36.75" customHeight="1" x14ac:dyDescent="0.2">
      <c r="A71" s="176"/>
      <c r="B71" s="181" t="s">
        <v>91</v>
      </c>
      <c r="C71" s="182" t="s">
        <v>92</v>
      </c>
      <c r="D71" s="183"/>
      <c r="E71" s="183"/>
      <c r="F71" s="189" t="s">
        <v>25</v>
      </c>
      <c r="G71" s="190"/>
      <c r="H71" s="190"/>
      <c r="I71" s="190">
        <f>'SO 01 D.1.1 Pol'!G334+'SO 02 D.1.1 Pol'!G298</f>
        <v>0</v>
      </c>
      <c r="J71" s="187" t="str">
        <f>IF(I76=0,"",I71/I76*100)</f>
        <v/>
      </c>
    </row>
    <row r="72" spans="1:10" ht="36.75" customHeight="1" x14ac:dyDescent="0.2">
      <c r="A72" s="176"/>
      <c r="B72" s="181" t="s">
        <v>93</v>
      </c>
      <c r="C72" s="182" t="s">
        <v>94</v>
      </c>
      <c r="D72" s="183"/>
      <c r="E72" s="183"/>
      <c r="F72" s="189" t="s">
        <v>25</v>
      </c>
      <c r="G72" s="190"/>
      <c r="H72" s="190"/>
      <c r="I72" s="190">
        <f>'SO 01 D.1.1 Pol'!G358</f>
        <v>0</v>
      </c>
      <c r="J72" s="187" t="str">
        <f>IF(I76=0,"",I72/I76*100)</f>
        <v/>
      </c>
    </row>
    <row r="73" spans="1:10" ht="36.75" customHeight="1" x14ac:dyDescent="0.2">
      <c r="A73" s="176"/>
      <c r="B73" s="181" t="s">
        <v>95</v>
      </c>
      <c r="C73" s="182" t="s">
        <v>96</v>
      </c>
      <c r="D73" s="183"/>
      <c r="E73" s="183"/>
      <c r="F73" s="189" t="s">
        <v>26</v>
      </c>
      <c r="G73" s="190"/>
      <c r="H73" s="190"/>
      <c r="I73" s="190">
        <f>'SO 01 D.1.1 Pol'!G372+'SO 02 D.1.1 Pol'!G310</f>
        <v>0</v>
      </c>
      <c r="J73" s="187" t="str">
        <f>IF(I76=0,"",I73/I76*100)</f>
        <v/>
      </c>
    </row>
    <row r="74" spans="1:10" ht="36.75" customHeight="1" x14ac:dyDescent="0.2">
      <c r="A74" s="176"/>
      <c r="B74" s="181" t="s">
        <v>97</v>
      </c>
      <c r="C74" s="182" t="s">
        <v>98</v>
      </c>
      <c r="D74" s="183"/>
      <c r="E74" s="183"/>
      <c r="F74" s="189" t="s">
        <v>99</v>
      </c>
      <c r="G74" s="190"/>
      <c r="H74" s="190"/>
      <c r="I74" s="190">
        <f>'SO 01 D.1.1 Pol'!G375+'SO 02 D.1.1 Pol'!G313</f>
        <v>0</v>
      </c>
      <c r="J74" s="187" t="str">
        <f>IF(I76=0,"",I74/I76*100)</f>
        <v/>
      </c>
    </row>
    <row r="75" spans="1:10" ht="36.75" customHeight="1" x14ac:dyDescent="0.2">
      <c r="A75" s="176"/>
      <c r="B75" s="181" t="s">
        <v>100</v>
      </c>
      <c r="C75" s="182" t="s">
        <v>28</v>
      </c>
      <c r="D75" s="183"/>
      <c r="E75" s="183"/>
      <c r="F75" s="189" t="s">
        <v>100</v>
      </c>
      <c r="G75" s="190"/>
      <c r="H75" s="190"/>
      <c r="I75" s="190">
        <f>'SO 01 D.1.1 Pol'!G413+'SO 02 D.1.1 Pol'!G346</f>
        <v>0</v>
      </c>
      <c r="J75" s="187" t="str">
        <f>IF(I76=0,"",I75/I76*100)</f>
        <v/>
      </c>
    </row>
    <row r="76" spans="1:10" ht="25.5" customHeight="1" x14ac:dyDescent="0.2">
      <c r="A76" s="177"/>
      <c r="B76" s="184" t="s">
        <v>1</v>
      </c>
      <c r="C76" s="185"/>
      <c r="D76" s="186"/>
      <c r="E76" s="186"/>
      <c r="F76" s="191"/>
      <c r="G76" s="192"/>
      <c r="H76" s="192"/>
      <c r="I76" s="192">
        <f>SUM(I55:I75)</f>
        <v>0</v>
      </c>
      <c r="J76" s="188">
        <f>SUM(J55:J75)</f>
        <v>0</v>
      </c>
    </row>
    <row r="77" spans="1:10" x14ac:dyDescent="0.2">
      <c r="F77" s="132"/>
      <c r="G77" s="132"/>
      <c r="H77" s="132"/>
      <c r="I77" s="132"/>
      <c r="J77" s="133"/>
    </row>
    <row r="78" spans="1:10" x14ac:dyDescent="0.2">
      <c r="F78" s="132"/>
      <c r="G78" s="132"/>
      <c r="H78" s="132"/>
      <c r="I78" s="132"/>
      <c r="J78" s="133"/>
    </row>
    <row r="79" spans="1:10" x14ac:dyDescent="0.2">
      <c r="F79" s="132"/>
      <c r="G79" s="132"/>
      <c r="H79" s="132"/>
      <c r="I79" s="132"/>
      <c r="J79" s="133"/>
    </row>
  </sheetData>
  <sheetProtection password="842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842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102</v>
      </c>
      <c r="B1" s="194"/>
      <c r="C1" s="194"/>
      <c r="D1" s="194"/>
      <c r="E1" s="194"/>
      <c r="F1" s="194"/>
      <c r="G1" s="194"/>
      <c r="AG1" t="s">
        <v>103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104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104</v>
      </c>
      <c r="AG3" t="s">
        <v>105</v>
      </c>
    </row>
    <row r="4" spans="1:60" ht="24.95" customHeight="1" x14ac:dyDescent="0.2">
      <c r="A4" s="199" t="s">
        <v>9</v>
      </c>
      <c r="B4" s="200" t="s">
        <v>47</v>
      </c>
      <c r="C4" s="201" t="s">
        <v>48</v>
      </c>
      <c r="D4" s="202"/>
      <c r="E4" s="202"/>
      <c r="F4" s="202"/>
      <c r="G4" s="203"/>
      <c r="AG4" t="s">
        <v>106</v>
      </c>
    </row>
    <row r="5" spans="1:60" x14ac:dyDescent="0.2">
      <c r="D5" s="10"/>
    </row>
    <row r="6" spans="1:60" ht="38.25" x14ac:dyDescent="0.2">
      <c r="A6" s="205" t="s">
        <v>107</v>
      </c>
      <c r="B6" s="207" t="s">
        <v>108</v>
      </c>
      <c r="C6" s="207" t="s">
        <v>109</v>
      </c>
      <c r="D6" s="206" t="s">
        <v>110</v>
      </c>
      <c r="E6" s="205" t="s">
        <v>111</v>
      </c>
      <c r="F6" s="204" t="s">
        <v>112</v>
      </c>
      <c r="G6" s="205" t="s">
        <v>29</v>
      </c>
      <c r="H6" s="208" t="s">
        <v>30</v>
      </c>
      <c r="I6" s="208" t="s">
        <v>113</v>
      </c>
      <c r="J6" s="208" t="s">
        <v>31</v>
      </c>
      <c r="K6" s="208" t="s">
        <v>114</v>
      </c>
      <c r="L6" s="208" t="s">
        <v>115</v>
      </c>
      <c r="M6" s="208" t="s">
        <v>116</v>
      </c>
      <c r="N6" s="208" t="s">
        <v>117</v>
      </c>
      <c r="O6" s="208" t="s">
        <v>118</v>
      </c>
      <c r="P6" s="208" t="s">
        <v>119</v>
      </c>
      <c r="Q6" s="208" t="s">
        <v>120</v>
      </c>
      <c r="R6" s="208" t="s">
        <v>121</v>
      </c>
      <c r="S6" s="208" t="s">
        <v>122</v>
      </c>
      <c r="T6" s="208" t="s">
        <v>123</v>
      </c>
      <c r="U6" s="208" t="s">
        <v>124</v>
      </c>
      <c r="V6" s="208" t="s">
        <v>125</v>
      </c>
      <c r="W6" s="208" t="s">
        <v>126</v>
      </c>
      <c r="X6" s="208" t="s">
        <v>127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128</v>
      </c>
      <c r="B8" s="225" t="s">
        <v>61</v>
      </c>
      <c r="C8" s="246" t="s">
        <v>62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129</v>
      </c>
    </row>
    <row r="9" spans="1:60" outlineLevel="1" x14ac:dyDescent="0.2">
      <c r="A9" s="230">
        <v>1</v>
      </c>
      <c r="B9" s="231" t="s">
        <v>61</v>
      </c>
      <c r="C9" s="247" t="s">
        <v>130</v>
      </c>
      <c r="D9" s="232"/>
      <c r="E9" s="233">
        <v>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131</v>
      </c>
      <c r="T9" s="236" t="s">
        <v>132</v>
      </c>
      <c r="U9" s="219">
        <v>0</v>
      </c>
      <c r="V9" s="219">
        <f>ROUND(E9*U9,2)</f>
        <v>0</v>
      </c>
      <c r="W9" s="219"/>
      <c r="X9" s="219" t="s">
        <v>133</v>
      </c>
      <c r="Y9" s="209"/>
      <c r="Z9" s="209"/>
      <c r="AA9" s="209"/>
      <c r="AB9" s="209"/>
      <c r="AC9" s="209"/>
      <c r="AD9" s="209"/>
      <c r="AE9" s="209"/>
      <c r="AF9" s="209"/>
      <c r="AG9" s="209" t="s">
        <v>134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48" t="s">
        <v>135</v>
      </c>
      <c r="D10" s="221"/>
      <c r="E10" s="222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136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137</v>
      </c>
      <c r="D11" s="221"/>
      <c r="E11" s="222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136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48" t="s">
        <v>138</v>
      </c>
      <c r="D12" s="221"/>
      <c r="E12" s="222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136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8" t="s">
        <v>139</v>
      </c>
      <c r="D13" s="221"/>
      <c r="E13" s="222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136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48" t="s">
        <v>140</v>
      </c>
      <c r="D14" s="221"/>
      <c r="E14" s="222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136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48" t="s">
        <v>141</v>
      </c>
      <c r="D15" s="221"/>
      <c r="E15" s="222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136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48" t="s">
        <v>142</v>
      </c>
      <c r="D16" s="221"/>
      <c r="E16" s="222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136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48" t="s">
        <v>143</v>
      </c>
      <c r="D17" s="221"/>
      <c r="E17" s="22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136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8" t="s">
        <v>144</v>
      </c>
      <c r="D18" s="221"/>
      <c r="E18" s="22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136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48" t="s">
        <v>145</v>
      </c>
      <c r="D19" s="221"/>
      <c r="E19" s="22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136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48" t="s">
        <v>146</v>
      </c>
      <c r="D20" s="221"/>
      <c r="E20" s="22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136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 t="s">
        <v>147</v>
      </c>
      <c r="D21" s="221"/>
      <c r="E21" s="222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136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48" t="s">
        <v>148</v>
      </c>
      <c r="D22" s="221"/>
      <c r="E22" s="22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136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 t="s">
        <v>149</v>
      </c>
      <c r="D23" s="221"/>
      <c r="E23" s="22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136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 t="s">
        <v>150</v>
      </c>
      <c r="D24" s="221"/>
      <c r="E24" s="22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136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9"/>
      <c r="D25" s="238"/>
      <c r="E25" s="238"/>
      <c r="F25" s="238"/>
      <c r="G25" s="23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151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4" t="s">
        <v>128</v>
      </c>
      <c r="B26" s="225" t="s">
        <v>65</v>
      </c>
      <c r="C26" s="246" t="s">
        <v>66</v>
      </c>
      <c r="D26" s="226"/>
      <c r="E26" s="227"/>
      <c r="F26" s="228"/>
      <c r="G26" s="228">
        <f>SUMIF(AG27:AG40,"&lt;&gt;NOR",G27:G40)</f>
        <v>0</v>
      </c>
      <c r="H26" s="228"/>
      <c r="I26" s="228">
        <f>SUM(I27:I40)</f>
        <v>0</v>
      </c>
      <c r="J26" s="228"/>
      <c r="K26" s="228">
        <f>SUM(K27:K40)</f>
        <v>0</v>
      </c>
      <c r="L26" s="228"/>
      <c r="M26" s="228">
        <f>SUM(M27:M40)</f>
        <v>0</v>
      </c>
      <c r="N26" s="228"/>
      <c r="O26" s="228">
        <f>SUM(O27:O40)</f>
        <v>2.8200000000000003</v>
      </c>
      <c r="P26" s="228"/>
      <c r="Q26" s="228">
        <f>SUM(Q27:Q40)</f>
        <v>0</v>
      </c>
      <c r="R26" s="228"/>
      <c r="S26" s="228"/>
      <c r="T26" s="229"/>
      <c r="U26" s="223"/>
      <c r="V26" s="223">
        <f>SUM(V27:V40)</f>
        <v>181.65</v>
      </c>
      <c r="W26" s="223"/>
      <c r="X26" s="223"/>
      <c r="AG26" t="s">
        <v>129</v>
      </c>
    </row>
    <row r="27" spans="1:60" outlineLevel="1" x14ac:dyDescent="0.2">
      <c r="A27" s="230">
        <v>2</v>
      </c>
      <c r="B27" s="231" t="s">
        <v>152</v>
      </c>
      <c r="C27" s="247" t="s">
        <v>153</v>
      </c>
      <c r="D27" s="232" t="s">
        <v>154</v>
      </c>
      <c r="E27" s="233">
        <v>156.99563000000001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1.532E-2</v>
      </c>
      <c r="O27" s="235">
        <f>ROUND(E27*N27,2)</f>
        <v>2.41</v>
      </c>
      <c r="P27" s="235">
        <v>0</v>
      </c>
      <c r="Q27" s="235">
        <f>ROUND(E27*P27,2)</f>
        <v>0</v>
      </c>
      <c r="R27" s="235"/>
      <c r="S27" s="235" t="s">
        <v>131</v>
      </c>
      <c r="T27" s="236" t="s">
        <v>132</v>
      </c>
      <c r="U27" s="219">
        <v>0.98</v>
      </c>
      <c r="V27" s="219">
        <f>ROUND(E27*U27,2)</f>
        <v>153.86000000000001</v>
      </c>
      <c r="W27" s="219"/>
      <c r="X27" s="219" t="s">
        <v>133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134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 t="s">
        <v>155</v>
      </c>
      <c r="D28" s="221"/>
      <c r="E28" s="222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136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 t="s">
        <v>156</v>
      </c>
      <c r="D29" s="221"/>
      <c r="E29" s="222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136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 t="s">
        <v>157</v>
      </c>
      <c r="D30" s="221"/>
      <c r="E30" s="222">
        <v>47.44688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136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158</v>
      </c>
      <c r="D31" s="221"/>
      <c r="E31" s="22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136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 t="s">
        <v>159</v>
      </c>
      <c r="D32" s="221"/>
      <c r="E32" s="222">
        <v>43.548749999999998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136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 t="s">
        <v>160</v>
      </c>
      <c r="D33" s="221"/>
      <c r="E33" s="222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136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 t="s">
        <v>161</v>
      </c>
      <c r="D34" s="221"/>
      <c r="E34" s="222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136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 t="s">
        <v>162</v>
      </c>
      <c r="D35" s="221"/>
      <c r="E35" s="222">
        <v>66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136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9"/>
      <c r="D36" s="238"/>
      <c r="E36" s="238"/>
      <c r="F36" s="238"/>
      <c r="G36" s="23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3</v>
      </c>
      <c r="B37" s="231" t="s">
        <v>163</v>
      </c>
      <c r="C37" s="247" t="s">
        <v>164</v>
      </c>
      <c r="D37" s="232" t="s">
        <v>154</v>
      </c>
      <c r="E37" s="233">
        <v>27.168749999999999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1.5049999999999999E-2</v>
      </c>
      <c r="O37" s="235">
        <f>ROUND(E37*N37,2)</f>
        <v>0.41</v>
      </c>
      <c r="P37" s="235">
        <v>0</v>
      </c>
      <c r="Q37" s="235">
        <f>ROUND(E37*P37,2)</f>
        <v>0</v>
      </c>
      <c r="R37" s="235"/>
      <c r="S37" s="235" t="s">
        <v>131</v>
      </c>
      <c r="T37" s="236" t="s">
        <v>132</v>
      </c>
      <c r="U37" s="219">
        <v>1.0229999999999999</v>
      </c>
      <c r="V37" s="219">
        <f>ROUND(E37*U37,2)</f>
        <v>27.79</v>
      </c>
      <c r="W37" s="219"/>
      <c r="X37" s="219" t="s">
        <v>133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134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 t="s">
        <v>155</v>
      </c>
      <c r="D38" s="221"/>
      <c r="E38" s="22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136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 t="s">
        <v>165</v>
      </c>
      <c r="D39" s="221"/>
      <c r="E39" s="222">
        <v>27.168749999999999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136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9"/>
      <c r="D40" s="238"/>
      <c r="E40" s="238"/>
      <c r="F40" s="238"/>
      <c r="G40" s="238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">
      <c r="A41" s="224" t="s">
        <v>128</v>
      </c>
      <c r="B41" s="225" t="s">
        <v>69</v>
      </c>
      <c r="C41" s="246" t="s">
        <v>70</v>
      </c>
      <c r="D41" s="226"/>
      <c r="E41" s="227"/>
      <c r="F41" s="228"/>
      <c r="G41" s="228">
        <f>SUMIF(AG42:AG46,"&lt;&gt;NOR",G42:G46)</f>
        <v>0</v>
      </c>
      <c r="H41" s="228"/>
      <c r="I41" s="228">
        <f>SUM(I42:I46)</f>
        <v>0</v>
      </c>
      <c r="J41" s="228"/>
      <c r="K41" s="228">
        <f>SUM(K42:K46)</f>
        <v>0</v>
      </c>
      <c r="L41" s="228"/>
      <c r="M41" s="228">
        <f>SUM(M42:M46)</f>
        <v>0</v>
      </c>
      <c r="N41" s="228"/>
      <c r="O41" s="228">
        <f>SUM(O42:O46)</f>
        <v>3.65</v>
      </c>
      <c r="P41" s="228"/>
      <c r="Q41" s="228">
        <f>SUM(Q42:Q46)</f>
        <v>0</v>
      </c>
      <c r="R41" s="228"/>
      <c r="S41" s="228"/>
      <c r="T41" s="229"/>
      <c r="U41" s="223"/>
      <c r="V41" s="223">
        <f>SUM(V42:V46)</f>
        <v>110.85</v>
      </c>
      <c r="W41" s="223"/>
      <c r="X41" s="223"/>
      <c r="AG41" t="s">
        <v>129</v>
      </c>
    </row>
    <row r="42" spans="1:60" ht="22.5" outlineLevel="1" x14ac:dyDescent="0.2">
      <c r="A42" s="230">
        <v>4</v>
      </c>
      <c r="B42" s="231" t="s">
        <v>166</v>
      </c>
      <c r="C42" s="247" t="s">
        <v>167</v>
      </c>
      <c r="D42" s="232" t="s">
        <v>168</v>
      </c>
      <c r="E42" s="233">
        <v>307.91039999999998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1.187E-2</v>
      </c>
      <c r="O42" s="235">
        <f>ROUND(E42*N42,2)</f>
        <v>3.65</v>
      </c>
      <c r="P42" s="235">
        <v>0</v>
      </c>
      <c r="Q42" s="235">
        <f>ROUND(E42*P42,2)</f>
        <v>0</v>
      </c>
      <c r="R42" s="235"/>
      <c r="S42" s="235" t="s">
        <v>131</v>
      </c>
      <c r="T42" s="236" t="s">
        <v>132</v>
      </c>
      <c r="U42" s="219">
        <v>0.36</v>
      </c>
      <c r="V42" s="219">
        <f>ROUND(E42*U42,2)</f>
        <v>110.85</v>
      </c>
      <c r="W42" s="219"/>
      <c r="X42" s="219" t="s">
        <v>133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169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 t="s">
        <v>170</v>
      </c>
      <c r="D43" s="221"/>
      <c r="E43" s="222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136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 t="s">
        <v>171</v>
      </c>
      <c r="D44" s="221"/>
      <c r="E44" s="222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136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 t="s">
        <v>172</v>
      </c>
      <c r="D45" s="221"/>
      <c r="E45" s="222">
        <v>307.91039999999998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136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9"/>
      <c r="D46" s="238"/>
      <c r="E46" s="238"/>
      <c r="F46" s="238"/>
      <c r="G46" s="238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">
      <c r="A47" s="224" t="s">
        <v>128</v>
      </c>
      <c r="B47" s="225" t="s">
        <v>71</v>
      </c>
      <c r="C47" s="246" t="s">
        <v>72</v>
      </c>
      <c r="D47" s="226"/>
      <c r="E47" s="227"/>
      <c r="F47" s="228"/>
      <c r="G47" s="228">
        <f>SUMIF(AG48:AG98,"&lt;&gt;NOR",G48:G98)</f>
        <v>0</v>
      </c>
      <c r="H47" s="228"/>
      <c r="I47" s="228">
        <f>SUM(I48:I98)</f>
        <v>0</v>
      </c>
      <c r="J47" s="228"/>
      <c r="K47" s="228">
        <f>SUM(K48:K98)</f>
        <v>0</v>
      </c>
      <c r="L47" s="228"/>
      <c r="M47" s="228">
        <f>SUM(M48:M98)</f>
        <v>0</v>
      </c>
      <c r="N47" s="228"/>
      <c r="O47" s="228">
        <f>SUM(O48:O98)</f>
        <v>51.16</v>
      </c>
      <c r="P47" s="228"/>
      <c r="Q47" s="228">
        <f>SUM(Q48:Q98)</f>
        <v>0</v>
      </c>
      <c r="R47" s="228"/>
      <c r="S47" s="228"/>
      <c r="T47" s="229"/>
      <c r="U47" s="223"/>
      <c r="V47" s="223">
        <f>SUM(V48:V98)</f>
        <v>2189.59</v>
      </c>
      <c r="W47" s="223"/>
      <c r="X47" s="223"/>
      <c r="AG47" t="s">
        <v>129</v>
      </c>
    </row>
    <row r="48" spans="1:60" outlineLevel="1" x14ac:dyDescent="0.2">
      <c r="A48" s="230">
        <v>5</v>
      </c>
      <c r="B48" s="231" t="s">
        <v>173</v>
      </c>
      <c r="C48" s="247" t="s">
        <v>174</v>
      </c>
      <c r="D48" s="232" t="s">
        <v>154</v>
      </c>
      <c r="E48" s="233">
        <v>93.915000000000006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5">
        <v>4.0000000000000003E-5</v>
      </c>
      <c r="O48" s="235">
        <f>ROUND(E48*N48,2)</f>
        <v>0</v>
      </c>
      <c r="P48" s="235">
        <v>0</v>
      </c>
      <c r="Q48" s="235">
        <f>ROUND(E48*P48,2)</f>
        <v>0</v>
      </c>
      <c r="R48" s="235" t="s">
        <v>175</v>
      </c>
      <c r="S48" s="235" t="s">
        <v>176</v>
      </c>
      <c r="T48" s="236" t="s">
        <v>177</v>
      </c>
      <c r="U48" s="219">
        <v>0.08</v>
      </c>
      <c r="V48" s="219">
        <f>ROUND(E48*U48,2)</f>
        <v>7.51</v>
      </c>
      <c r="W48" s="219"/>
      <c r="X48" s="219" t="s">
        <v>133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134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16"/>
      <c r="B49" s="217"/>
      <c r="C49" s="250" t="s">
        <v>178</v>
      </c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179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39" t="str">
        <f>C49</f>
        <v>s rámy a zárubněmi, zábradlí, předmětů oplechování apod., které se zřizují ještě před úpravami povrchu, před jejich znečištěním při úpravách povrchu nástřikem plastických (lepivých) maltovin</v>
      </c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180</v>
      </c>
      <c r="D50" s="221"/>
      <c r="E50" s="22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136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 t="s">
        <v>181</v>
      </c>
      <c r="D51" s="221"/>
      <c r="E51" s="222">
        <v>0.72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136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 t="s">
        <v>182</v>
      </c>
      <c r="D52" s="221"/>
      <c r="E52" s="222">
        <v>11.52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136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 t="s">
        <v>183</v>
      </c>
      <c r="D53" s="221"/>
      <c r="E53" s="222">
        <v>8.64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136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 t="s">
        <v>184</v>
      </c>
      <c r="D54" s="221"/>
      <c r="E54" s="222">
        <v>20.25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136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 t="s">
        <v>185</v>
      </c>
      <c r="D55" s="221"/>
      <c r="E55" s="222">
        <v>1.86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136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 t="s">
        <v>186</v>
      </c>
      <c r="D56" s="221"/>
      <c r="E56" s="222">
        <v>42.75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136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 t="s">
        <v>187</v>
      </c>
      <c r="D57" s="221"/>
      <c r="E57" s="222">
        <v>4.8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136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188</v>
      </c>
      <c r="D58" s="221"/>
      <c r="E58" s="222">
        <v>3.375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136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9"/>
      <c r="D59" s="238"/>
      <c r="E59" s="238"/>
      <c r="F59" s="238"/>
      <c r="G59" s="238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151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2.5" outlineLevel="1" x14ac:dyDescent="0.2">
      <c r="A60" s="230">
        <v>6</v>
      </c>
      <c r="B60" s="231" t="s">
        <v>189</v>
      </c>
      <c r="C60" s="247" t="s">
        <v>190</v>
      </c>
      <c r="D60" s="232" t="s">
        <v>154</v>
      </c>
      <c r="E60" s="233">
        <v>862.33349999999996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3.61E-2</v>
      </c>
      <c r="O60" s="235">
        <f>ROUND(E60*N60,2)</f>
        <v>31.13</v>
      </c>
      <c r="P60" s="235">
        <v>0</v>
      </c>
      <c r="Q60" s="235">
        <f>ROUND(E60*P60,2)</f>
        <v>0</v>
      </c>
      <c r="R60" s="235" t="s">
        <v>175</v>
      </c>
      <c r="S60" s="235" t="s">
        <v>176</v>
      </c>
      <c r="T60" s="236" t="s">
        <v>177</v>
      </c>
      <c r="U60" s="219">
        <v>1.4157999999999999</v>
      </c>
      <c r="V60" s="219">
        <f>ROUND(E60*U60,2)</f>
        <v>1220.8900000000001</v>
      </c>
      <c r="W60" s="219"/>
      <c r="X60" s="219" t="s">
        <v>133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134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2.5" outlineLevel="1" x14ac:dyDescent="0.2">
      <c r="A61" s="216"/>
      <c r="B61" s="217"/>
      <c r="C61" s="250" t="s">
        <v>191</v>
      </c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179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39" t="str">
        <f>C61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192</v>
      </c>
      <c r="D62" s="241"/>
      <c r="E62" s="241"/>
      <c r="F62" s="241"/>
      <c r="G62" s="241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179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2" t="s">
        <v>193</v>
      </c>
      <c r="D63" s="242"/>
      <c r="E63" s="242"/>
      <c r="F63" s="242"/>
      <c r="G63" s="242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194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 t="s">
        <v>195</v>
      </c>
      <c r="D64" s="221"/>
      <c r="E64" s="222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136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 t="s">
        <v>196</v>
      </c>
      <c r="D65" s="221"/>
      <c r="E65" s="222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136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 t="s">
        <v>197</v>
      </c>
      <c r="D66" s="221"/>
      <c r="E66" s="222">
        <v>862.33349999999996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136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9"/>
      <c r="D67" s="238"/>
      <c r="E67" s="238"/>
      <c r="F67" s="238"/>
      <c r="G67" s="238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151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33.75" outlineLevel="1" x14ac:dyDescent="0.2">
      <c r="A68" s="230">
        <v>7</v>
      </c>
      <c r="B68" s="231" t="s">
        <v>198</v>
      </c>
      <c r="C68" s="247" t="s">
        <v>199</v>
      </c>
      <c r="D68" s="232" t="s">
        <v>154</v>
      </c>
      <c r="E68" s="233">
        <v>862.33349999999996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1.205E-2</v>
      </c>
      <c r="O68" s="235">
        <f>ROUND(E68*N68,2)</f>
        <v>10.39</v>
      </c>
      <c r="P68" s="235">
        <v>0</v>
      </c>
      <c r="Q68" s="235">
        <f>ROUND(E68*P68,2)</f>
        <v>0</v>
      </c>
      <c r="R68" s="235" t="s">
        <v>200</v>
      </c>
      <c r="S68" s="235" t="s">
        <v>176</v>
      </c>
      <c r="T68" s="236" t="s">
        <v>177</v>
      </c>
      <c r="U68" s="219">
        <v>0.16</v>
      </c>
      <c r="V68" s="219">
        <f>ROUND(E68*U68,2)</f>
        <v>137.97</v>
      </c>
      <c r="W68" s="219"/>
      <c r="X68" s="219" t="s">
        <v>133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134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0" t="s">
        <v>201</v>
      </c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179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2" t="s">
        <v>202</v>
      </c>
      <c r="D70" s="242"/>
      <c r="E70" s="242"/>
      <c r="F70" s="242"/>
      <c r="G70" s="242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194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 t="s">
        <v>195</v>
      </c>
      <c r="D71" s="221"/>
      <c r="E71" s="222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136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 t="s">
        <v>196</v>
      </c>
      <c r="D72" s="221"/>
      <c r="E72" s="222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136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 t="s">
        <v>197</v>
      </c>
      <c r="D73" s="221"/>
      <c r="E73" s="222">
        <v>862.33349999999996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136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9"/>
      <c r="D74" s="238"/>
      <c r="E74" s="238"/>
      <c r="F74" s="238"/>
      <c r="G74" s="238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30">
        <v>8</v>
      </c>
      <c r="B75" s="231" t="s">
        <v>203</v>
      </c>
      <c r="C75" s="247" t="s">
        <v>204</v>
      </c>
      <c r="D75" s="232" t="s">
        <v>154</v>
      </c>
      <c r="E75" s="233">
        <v>862.33349999999996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2.0000000000000002E-5</v>
      </c>
      <c r="O75" s="235">
        <f>ROUND(E75*N75,2)</f>
        <v>0.02</v>
      </c>
      <c r="P75" s="235">
        <v>0</v>
      </c>
      <c r="Q75" s="235">
        <f>ROUND(E75*P75,2)</f>
        <v>0</v>
      </c>
      <c r="R75" s="235" t="s">
        <v>175</v>
      </c>
      <c r="S75" s="235" t="s">
        <v>176</v>
      </c>
      <c r="T75" s="236" t="s">
        <v>177</v>
      </c>
      <c r="U75" s="219">
        <v>0.11</v>
      </c>
      <c r="V75" s="219">
        <f>ROUND(E75*U75,2)</f>
        <v>94.86</v>
      </c>
      <c r="W75" s="219"/>
      <c r="X75" s="219" t="s">
        <v>133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134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 t="s">
        <v>195</v>
      </c>
      <c r="D76" s="221"/>
      <c r="E76" s="222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136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 t="s">
        <v>196</v>
      </c>
      <c r="D77" s="221"/>
      <c r="E77" s="222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136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 t="s">
        <v>197</v>
      </c>
      <c r="D78" s="221"/>
      <c r="E78" s="222">
        <v>862.33349999999996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136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9"/>
      <c r="D79" s="238"/>
      <c r="E79" s="238"/>
      <c r="F79" s="238"/>
      <c r="G79" s="238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151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30">
        <v>9</v>
      </c>
      <c r="B80" s="231" t="s">
        <v>205</v>
      </c>
      <c r="C80" s="247" t="s">
        <v>206</v>
      </c>
      <c r="D80" s="232" t="s">
        <v>154</v>
      </c>
      <c r="E80" s="233">
        <v>862.33349999999996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0</v>
      </c>
      <c r="O80" s="235">
        <f>ROUND(E80*N80,2)</f>
        <v>0</v>
      </c>
      <c r="P80" s="235">
        <v>0</v>
      </c>
      <c r="Q80" s="235">
        <f>ROUND(E80*P80,2)</f>
        <v>0</v>
      </c>
      <c r="R80" s="235" t="s">
        <v>175</v>
      </c>
      <c r="S80" s="235" t="s">
        <v>176</v>
      </c>
      <c r="T80" s="236" t="s">
        <v>177</v>
      </c>
      <c r="U80" s="219">
        <v>0.43</v>
      </c>
      <c r="V80" s="219">
        <f>ROUND(E80*U80,2)</f>
        <v>370.8</v>
      </c>
      <c r="W80" s="219"/>
      <c r="X80" s="219" t="s">
        <v>133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134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 t="s">
        <v>195</v>
      </c>
      <c r="D81" s="221"/>
      <c r="E81" s="222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136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 t="s">
        <v>196</v>
      </c>
      <c r="D82" s="221"/>
      <c r="E82" s="222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136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 t="s">
        <v>197</v>
      </c>
      <c r="D83" s="221"/>
      <c r="E83" s="222">
        <v>862.33349999999996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136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9"/>
      <c r="D84" s="238"/>
      <c r="E84" s="238"/>
      <c r="F84" s="238"/>
      <c r="G84" s="23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0">
        <v>10</v>
      </c>
      <c r="B85" s="231" t="s">
        <v>207</v>
      </c>
      <c r="C85" s="247" t="s">
        <v>208</v>
      </c>
      <c r="D85" s="232" t="s">
        <v>209</v>
      </c>
      <c r="E85" s="233">
        <v>202.3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3.8210000000000001E-2</v>
      </c>
      <c r="O85" s="235">
        <f>ROUND(E85*N85,2)</f>
        <v>7.73</v>
      </c>
      <c r="P85" s="235">
        <v>0</v>
      </c>
      <c r="Q85" s="235">
        <f>ROUND(E85*P85,2)</f>
        <v>0</v>
      </c>
      <c r="R85" s="235"/>
      <c r="S85" s="235" t="s">
        <v>131</v>
      </c>
      <c r="T85" s="236" t="s">
        <v>132</v>
      </c>
      <c r="U85" s="219">
        <v>1.42</v>
      </c>
      <c r="V85" s="219">
        <f>ROUND(E85*U85,2)</f>
        <v>287.27</v>
      </c>
      <c r="W85" s="219"/>
      <c r="X85" s="219" t="s">
        <v>133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134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 t="s">
        <v>210</v>
      </c>
      <c r="D86" s="221"/>
      <c r="E86" s="222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136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 t="s">
        <v>211</v>
      </c>
      <c r="D87" s="221"/>
      <c r="E87" s="222">
        <v>146.30000000000001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136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 t="s">
        <v>212</v>
      </c>
      <c r="D88" s="221"/>
      <c r="E88" s="222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136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 t="s">
        <v>213</v>
      </c>
      <c r="D89" s="221"/>
      <c r="E89" s="222">
        <v>56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136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9"/>
      <c r="D90" s="238"/>
      <c r="E90" s="238"/>
      <c r="F90" s="238"/>
      <c r="G90" s="238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151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11</v>
      </c>
      <c r="B91" s="231" t="s">
        <v>214</v>
      </c>
      <c r="C91" s="247" t="s">
        <v>215</v>
      </c>
      <c r="D91" s="232" t="s">
        <v>209</v>
      </c>
      <c r="E91" s="233">
        <v>48.5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3.8210000000000001E-2</v>
      </c>
      <c r="O91" s="235">
        <f>ROUND(E91*N91,2)</f>
        <v>1.85</v>
      </c>
      <c r="P91" s="235">
        <v>0</v>
      </c>
      <c r="Q91" s="235">
        <f>ROUND(E91*P91,2)</f>
        <v>0</v>
      </c>
      <c r="R91" s="235"/>
      <c r="S91" s="235" t="s">
        <v>131</v>
      </c>
      <c r="T91" s="236" t="s">
        <v>132</v>
      </c>
      <c r="U91" s="219">
        <v>1.42</v>
      </c>
      <c r="V91" s="219">
        <f>ROUND(E91*U91,2)</f>
        <v>68.87</v>
      </c>
      <c r="W91" s="219"/>
      <c r="X91" s="219" t="s">
        <v>133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134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 t="s">
        <v>216</v>
      </c>
      <c r="D92" s="221"/>
      <c r="E92" s="222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136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 t="s">
        <v>217</v>
      </c>
      <c r="D93" s="221"/>
      <c r="E93" s="222">
        <v>48.5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136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9"/>
      <c r="D94" s="238"/>
      <c r="E94" s="238"/>
      <c r="F94" s="238"/>
      <c r="G94" s="238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0">
        <v>12</v>
      </c>
      <c r="B95" s="231" t="s">
        <v>218</v>
      </c>
      <c r="C95" s="247" t="s">
        <v>219</v>
      </c>
      <c r="D95" s="232" t="s">
        <v>220</v>
      </c>
      <c r="E95" s="233">
        <v>1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3.8210000000000001E-2</v>
      </c>
      <c r="O95" s="235">
        <f>ROUND(E95*N95,2)</f>
        <v>0.04</v>
      </c>
      <c r="P95" s="235">
        <v>0</v>
      </c>
      <c r="Q95" s="235">
        <f>ROUND(E95*P95,2)</f>
        <v>0</v>
      </c>
      <c r="R95" s="235"/>
      <c r="S95" s="235" t="s">
        <v>131</v>
      </c>
      <c r="T95" s="236" t="s">
        <v>132</v>
      </c>
      <c r="U95" s="219">
        <v>1.42</v>
      </c>
      <c r="V95" s="219">
        <f>ROUND(E95*U95,2)</f>
        <v>1.42</v>
      </c>
      <c r="W95" s="219"/>
      <c r="X95" s="219" t="s">
        <v>133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134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 t="s">
        <v>221</v>
      </c>
      <c r="D96" s="221"/>
      <c r="E96" s="222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136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 t="s">
        <v>222</v>
      </c>
      <c r="D97" s="221"/>
      <c r="E97" s="222">
        <v>1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136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9"/>
      <c r="D98" s="238"/>
      <c r="E98" s="238"/>
      <c r="F98" s="238"/>
      <c r="G98" s="23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151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x14ac:dyDescent="0.2">
      <c r="A99" s="224" t="s">
        <v>128</v>
      </c>
      <c r="B99" s="225" t="s">
        <v>73</v>
      </c>
      <c r="C99" s="246" t="s">
        <v>74</v>
      </c>
      <c r="D99" s="226"/>
      <c r="E99" s="227"/>
      <c r="F99" s="228"/>
      <c r="G99" s="228">
        <f>SUMIF(AG100:AG129,"&lt;&gt;NOR",G100:G129)</f>
        <v>0</v>
      </c>
      <c r="H99" s="228"/>
      <c r="I99" s="228">
        <f>SUM(I100:I129)</f>
        <v>0</v>
      </c>
      <c r="J99" s="228"/>
      <c r="K99" s="228">
        <f>SUM(K100:K129)</f>
        <v>0</v>
      </c>
      <c r="L99" s="228"/>
      <c r="M99" s="228">
        <f>SUM(M100:M129)</f>
        <v>0</v>
      </c>
      <c r="N99" s="228"/>
      <c r="O99" s="228">
        <f>SUM(O100:O129)</f>
        <v>35.479999999999997</v>
      </c>
      <c r="P99" s="228"/>
      <c r="Q99" s="228">
        <f>SUM(Q100:Q129)</f>
        <v>0</v>
      </c>
      <c r="R99" s="228"/>
      <c r="S99" s="228"/>
      <c r="T99" s="229"/>
      <c r="U99" s="223"/>
      <c r="V99" s="223">
        <f>SUM(V100:V129)</f>
        <v>482.12</v>
      </c>
      <c r="W99" s="223"/>
      <c r="X99" s="223"/>
      <c r="AG99" t="s">
        <v>129</v>
      </c>
    </row>
    <row r="100" spans="1:60" ht="22.5" outlineLevel="1" x14ac:dyDescent="0.2">
      <c r="A100" s="230">
        <v>13</v>
      </c>
      <c r="B100" s="231" t="s">
        <v>223</v>
      </c>
      <c r="C100" s="247" t="s">
        <v>224</v>
      </c>
      <c r="D100" s="232" t="s">
        <v>154</v>
      </c>
      <c r="E100" s="233">
        <v>1250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5">
        <v>2.426E-2</v>
      </c>
      <c r="O100" s="235">
        <f>ROUND(E100*N100,2)</f>
        <v>30.33</v>
      </c>
      <c r="P100" s="235">
        <v>0</v>
      </c>
      <c r="Q100" s="235">
        <f>ROUND(E100*P100,2)</f>
        <v>0</v>
      </c>
      <c r="R100" s="235" t="s">
        <v>225</v>
      </c>
      <c r="S100" s="235" t="s">
        <v>176</v>
      </c>
      <c r="T100" s="236" t="s">
        <v>177</v>
      </c>
      <c r="U100" s="219">
        <v>0.14199999999999999</v>
      </c>
      <c r="V100" s="219">
        <f>ROUND(E100*U100,2)</f>
        <v>177.5</v>
      </c>
      <c r="W100" s="219"/>
      <c r="X100" s="219" t="s">
        <v>133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134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3" t="s">
        <v>226</v>
      </c>
      <c r="D101" s="243"/>
      <c r="E101" s="243"/>
      <c r="F101" s="243"/>
      <c r="G101" s="243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194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 t="s">
        <v>155</v>
      </c>
      <c r="D102" s="221"/>
      <c r="E102" s="222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136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 t="s">
        <v>227</v>
      </c>
      <c r="D103" s="221"/>
      <c r="E103" s="222">
        <v>1250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136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9"/>
      <c r="D104" s="238"/>
      <c r="E104" s="238"/>
      <c r="F104" s="238"/>
      <c r="G104" s="238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151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33.75" outlineLevel="1" x14ac:dyDescent="0.2">
      <c r="A105" s="230">
        <v>14</v>
      </c>
      <c r="B105" s="231" t="s">
        <v>228</v>
      </c>
      <c r="C105" s="247" t="s">
        <v>229</v>
      </c>
      <c r="D105" s="232" t="s">
        <v>154</v>
      </c>
      <c r="E105" s="233">
        <v>3750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1.0200000000000001E-3</v>
      </c>
      <c r="O105" s="235">
        <f>ROUND(E105*N105,2)</f>
        <v>3.83</v>
      </c>
      <c r="P105" s="235">
        <v>0</v>
      </c>
      <c r="Q105" s="235">
        <f>ROUND(E105*P105,2)</f>
        <v>0</v>
      </c>
      <c r="R105" s="235" t="s">
        <v>225</v>
      </c>
      <c r="S105" s="235" t="s">
        <v>176</v>
      </c>
      <c r="T105" s="236" t="s">
        <v>177</v>
      </c>
      <c r="U105" s="219">
        <v>7.0000000000000001E-3</v>
      </c>
      <c r="V105" s="219">
        <f>ROUND(E105*U105,2)</f>
        <v>26.25</v>
      </c>
      <c r="W105" s="219"/>
      <c r="X105" s="219" t="s">
        <v>133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134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 t="s">
        <v>155</v>
      </c>
      <c r="D106" s="221"/>
      <c r="E106" s="222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 t="s">
        <v>230</v>
      </c>
      <c r="D107" s="221"/>
      <c r="E107" s="222">
        <v>3750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136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9"/>
      <c r="D108" s="238"/>
      <c r="E108" s="238"/>
      <c r="F108" s="238"/>
      <c r="G108" s="238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0">
        <v>15</v>
      </c>
      <c r="B109" s="231" t="s">
        <v>231</v>
      </c>
      <c r="C109" s="247" t="s">
        <v>232</v>
      </c>
      <c r="D109" s="232" t="s">
        <v>154</v>
      </c>
      <c r="E109" s="233">
        <v>1250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5" t="s">
        <v>225</v>
      </c>
      <c r="S109" s="235" t="s">
        <v>176</v>
      </c>
      <c r="T109" s="236" t="s">
        <v>177</v>
      </c>
      <c r="U109" s="219">
        <v>0.12</v>
      </c>
      <c r="V109" s="219">
        <f>ROUND(E109*U109,2)</f>
        <v>150</v>
      </c>
      <c r="W109" s="219"/>
      <c r="X109" s="219" t="s">
        <v>133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134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 t="s">
        <v>155</v>
      </c>
      <c r="D110" s="221"/>
      <c r="E110" s="222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 t="s">
        <v>227</v>
      </c>
      <c r="D111" s="221"/>
      <c r="E111" s="222">
        <v>1250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136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9"/>
      <c r="D112" s="238"/>
      <c r="E112" s="238"/>
      <c r="F112" s="238"/>
      <c r="G112" s="238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16</v>
      </c>
      <c r="B113" s="231" t="s">
        <v>233</v>
      </c>
      <c r="C113" s="247" t="s">
        <v>234</v>
      </c>
      <c r="D113" s="232" t="s">
        <v>154</v>
      </c>
      <c r="E113" s="233">
        <v>205.27359999999999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5.9199999999999999E-3</v>
      </c>
      <c r="O113" s="235">
        <f>ROUND(E113*N113,2)</f>
        <v>1.22</v>
      </c>
      <c r="P113" s="235">
        <v>0</v>
      </c>
      <c r="Q113" s="235">
        <f>ROUND(E113*P113,2)</f>
        <v>0</v>
      </c>
      <c r="R113" s="235" t="s">
        <v>225</v>
      </c>
      <c r="S113" s="235" t="s">
        <v>176</v>
      </c>
      <c r="T113" s="236" t="s">
        <v>177</v>
      </c>
      <c r="U113" s="219">
        <v>0.26</v>
      </c>
      <c r="V113" s="219">
        <f>ROUND(E113*U113,2)</f>
        <v>53.37</v>
      </c>
      <c r="W113" s="219"/>
      <c r="X113" s="219" t="s">
        <v>133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134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 t="s">
        <v>170</v>
      </c>
      <c r="D114" s="221"/>
      <c r="E114" s="222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8" t="s">
        <v>235</v>
      </c>
      <c r="D115" s="221"/>
      <c r="E115" s="222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136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 t="s">
        <v>236</v>
      </c>
      <c r="D116" s="221"/>
      <c r="E116" s="222">
        <v>205.27359999999999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136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9"/>
      <c r="D117" s="238"/>
      <c r="E117" s="238"/>
      <c r="F117" s="238"/>
      <c r="G117" s="238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151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30">
        <v>17</v>
      </c>
      <c r="B118" s="231" t="s">
        <v>237</v>
      </c>
      <c r="C118" s="247" t="s">
        <v>238</v>
      </c>
      <c r="D118" s="232" t="s">
        <v>154</v>
      </c>
      <c r="E118" s="233">
        <v>1250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5" t="s">
        <v>225</v>
      </c>
      <c r="S118" s="235" t="s">
        <v>176</v>
      </c>
      <c r="T118" s="236" t="s">
        <v>177</v>
      </c>
      <c r="U118" s="219">
        <v>0.04</v>
      </c>
      <c r="V118" s="219">
        <f>ROUND(E118*U118,2)</f>
        <v>50</v>
      </c>
      <c r="W118" s="219"/>
      <c r="X118" s="219" t="s">
        <v>133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134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8" t="s">
        <v>155</v>
      </c>
      <c r="D119" s="221"/>
      <c r="E119" s="222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136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 t="s">
        <v>227</v>
      </c>
      <c r="D120" s="221"/>
      <c r="E120" s="222">
        <v>1250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136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9"/>
      <c r="D121" s="238"/>
      <c r="E121" s="238"/>
      <c r="F121" s="238"/>
      <c r="G121" s="238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151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30">
        <v>18</v>
      </c>
      <c r="B122" s="231" t="s">
        <v>239</v>
      </c>
      <c r="C122" s="247" t="s">
        <v>240</v>
      </c>
      <c r="D122" s="232" t="s">
        <v>154</v>
      </c>
      <c r="E122" s="233">
        <v>1250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5" t="s">
        <v>225</v>
      </c>
      <c r="S122" s="235" t="s">
        <v>176</v>
      </c>
      <c r="T122" s="236" t="s">
        <v>177</v>
      </c>
      <c r="U122" s="219">
        <v>0.02</v>
      </c>
      <c r="V122" s="219">
        <f>ROUND(E122*U122,2)</f>
        <v>25</v>
      </c>
      <c r="W122" s="219"/>
      <c r="X122" s="219" t="s">
        <v>133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134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8" t="s">
        <v>155</v>
      </c>
      <c r="D123" s="221"/>
      <c r="E123" s="222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136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 t="s">
        <v>227</v>
      </c>
      <c r="D124" s="221"/>
      <c r="E124" s="222">
        <v>1250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136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9"/>
      <c r="D125" s="238"/>
      <c r="E125" s="238"/>
      <c r="F125" s="238"/>
      <c r="G125" s="238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151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ht="22.5" outlineLevel="1" x14ac:dyDescent="0.2">
      <c r="A126" s="230">
        <v>19</v>
      </c>
      <c r="B126" s="231" t="s">
        <v>241</v>
      </c>
      <c r="C126" s="247" t="s">
        <v>242</v>
      </c>
      <c r="D126" s="232" t="s">
        <v>154</v>
      </c>
      <c r="E126" s="233">
        <v>1437.5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6.9999999999999994E-5</v>
      </c>
      <c r="O126" s="235">
        <f>ROUND(E126*N126,2)</f>
        <v>0.1</v>
      </c>
      <c r="P126" s="235">
        <v>0</v>
      </c>
      <c r="Q126" s="235">
        <f>ROUND(E126*P126,2)</f>
        <v>0</v>
      </c>
      <c r="R126" s="235" t="s">
        <v>243</v>
      </c>
      <c r="S126" s="235" t="s">
        <v>176</v>
      </c>
      <c r="T126" s="236" t="s">
        <v>177</v>
      </c>
      <c r="U126" s="219">
        <v>0</v>
      </c>
      <c r="V126" s="219">
        <f>ROUND(E126*U126,2)</f>
        <v>0</v>
      </c>
      <c r="W126" s="219"/>
      <c r="X126" s="219" t="s">
        <v>244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245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 t="s">
        <v>155</v>
      </c>
      <c r="D127" s="221"/>
      <c r="E127" s="222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136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 t="s">
        <v>246</v>
      </c>
      <c r="D128" s="221"/>
      <c r="E128" s="222">
        <v>1437.5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136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9"/>
      <c r="D129" s="238"/>
      <c r="E129" s="238"/>
      <c r="F129" s="238"/>
      <c r="G129" s="238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151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x14ac:dyDescent="0.2">
      <c r="A130" s="224" t="s">
        <v>128</v>
      </c>
      <c r="B130" s="225" t="s">
        <v>75</v>
      </c>
      <c r="C130" s="246" t="s">
        <v>76</v>
      </c>
      <c r="D130" s="226"/>
      <c r="E130" s="227"/>
      <c r="F130" s="228"/>
      <c r="G130" s="228">
        <f>SUMIF(AG131:AG154,"&lt;&gt;NOR",G131:G154)</f>
        <v>0</v>
      </c>
      <c r="H130" s="228"/>
      <c r="I130" s="228">
        <f>SUM(I131:I154)</f>
        <v>0</v>
      </c>
      <c r="J130" s="228"/>
      <c r="K130" s="228">
        <f>SUM(K131:K154)</f>
        <v>0</v>
      </c>
      <c r="L130" s="228"/>
      <c r="M130" s="228">
        <f>SUM(M131:M154)</f>
        <v>0</v>
      </c>
      <c r="N130" s="228"/>
      <c r="O130" s="228">
        <f>SUM(O131:O154)</f>
        <v>0.01</v>
      </c>
      <c r="P130" s="228"/>
      <c r="Q130" s="228">
        <f>SUM(Q131:Q154)</f>
        <v>0</v>
      </c>
      <c r="R130" s="228"/>
      <c r="S130" s="228"/>
      <c r="T130" s="229"/>
      <c r="U130" s="223"/>
      <c r="V130" s="223">
        <f>SUM(V131:V154)</f>
        <v>63.830000000000005</v>
      </c>
      <c r="W130" s="223"/>
      <c r="X130" s="223"/>
      <c r="AG130" t="s">
        <v>129</v>
      </c>
    </row>
    <row r="131" spans="1:60" ht="56.25" outlineLevel="1" x14ac:dyDescent="0.2">
      <c r="A131" s="230">
        <v>20</v>
      </c>
      <c r="B131" s="231" t="s">
        <v>247</v>
      </c>
      <c r="C131" s="247" t="s">
        <v>248</v>
      </c>
      <c r="D131" s="232" t="s">
        <v>154</v>
      </c>
      <c r="E131" s="233">
        <v>205.27359999999999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4.0000000000000003E-5</v>
      </c>
      <c r="O131" s="235">
        <f>ROUND(E131*N131,2)</f>
        <v>0.01</v>
      </c>
      <c r="P131" s="235">
        <v>0</v>
      </c>
      <c r="Q131" s="235">
        <f>ROUND(E131*P131,2)</f>
        <v>0</v>
      </c>
      <c r="R131" s="235" t="s">
        <v>175</v>
      </c>
      <c r="S131" s="235" t="s">
        <v>176</v>
      </c>
      <c r="T131" s="236" t="s">
        <v>177</v>
      </c>
      <c r="U131" s="219">
        <v>0.31</v>
      </c>
      <c r="V131" s="219">
        <f>ROUND(E131*U131,2)</f>
        <v>63.63</v>
      </c>
      <c r="W131" s="219"/>
      <c r="X131" s="219" t="s">
        <v>133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134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 t="s">
        <v>170</v>
      </c>
      <c r="D132" s="221"/>
      <c r="E132" s="222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136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 t="s">
        <v>235</v>
      </c>
      <c r="D133" s="221"/>
      <c r="E133" s="222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136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 t="s">
        <v>236</v>
      </c>
      <c r="D134" s="221"/>
      <c r="E134" s="222">
        <v>205.27359999999999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136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9"/>
      <c r="D135" s="238"/>
      <c r="E135" s="238"/>
      <c r="F135" s="238"/>
      <c r="G135" s="238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151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30">
        <v>21</v>
      </c>
      <c r="B136" s="231" t="s">
        <v>249</v>
      </c>
      <c r="C136" s="247" t="s">
        <v>250</v>
      </c>
      <c r="D136" s="232" t="s">
        <v>154</v>
      </c>
      <c r="E136" s="233">
        <v>250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5"/>
      <c r="S136" s="235" t="s">
        <v>131</v>
      </c>
      <c r="T136" s="236" t="s">
        <v>132</v>
      </c>
      <c r="U136" s="219">
        <v>0</v>
      </c>
      <c r="V136" s="219">
        <f>ROUND(E136*U136,2)</f>
        <v>0</v>
      </c>
      <c r="W136" s="219"/>
      <c r="X136" s="219" t="s">
        <v>133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134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ht="33.75" outlineLevel="1" x14ac:dyDescent="0.2">
      <c r="A137" s="216"/>
      <c r="B137" s="217"/>
      <c r="C137" s="248" t="s">
        <v>251</v>
      </c>
      <c r="D137" s="221"/>
      <c r="E137" s="222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 t="s">
        <v>252</v>
      </c>
      <c r="D138" s="221"/>
      <c r="E138" s="222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136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 t="s">
        <v>253</v>
      </c>
      <c r="D139" s="221"/>
      <c r="E139" s="222">
        <v>250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136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9"/>
      <c r="D140" s="238"/>
      <c r="E140" s="238"/>
      <c r="F140" s="238"/>
      <c r="G140" s="238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151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22</v>
      </c>
      <c r="B141" s="231" t="s">
        <v>254</v>
      </c>
      <c r="C141" s="247" t="s">
        <v>255</v>
      </c>
      <c r="D141" s="232" t="s">
        <v>220</v>
      </c>
      <c r="E141" s="233">
        <v>10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5"/>
      <c r="S141" s="235" t="s">
        <v>131</v>
      </c>
      <c r="T141" s="236" t="s">
        <v>132</v>
      </c>
      <c r="U141" s="219">
        <v>0.02</v>
      </c>
      <c r="V141" s="219">
        <f>ROUND(E141*U141,2)</f>
        <v>0.2</v>
      </c>
      <c r="W141" s="219"/>
      <c r="X141" s="219" t="s">
        <v>133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134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 t="s">
        <v>252</v>
      </c>
      <c r="D142" s="221"/>
      <c r="E142" s="222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136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 t="s">
        <v>256</v>
      </c>
      <c r="D143" s="221"/>
      <c r="E143" s="222">
        <v>10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136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9"/>
      <c r="D144" s="238"/>
      <c r="E144" s="238"/>
      <c r="F144" s="238"/>
      <c r="G144" s="238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151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23</v>
      </c>
      <c r="B145" s="231" t="s">
        <v>257</v>
      </c>
      <c r="C145" s="247" t="s">
        <v>258</v>
      </c>
      <c r="D145" s="232" t="s">
        <v>154</v>
      </c>
      <c r="E145" s="233">
        <v>410.54719999999998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/>
      <c r="S145" s="235" t="s">
        <v>131</v>
      </c>
      <c r="T145" s="236" t="s">
        <v>132</v>
      </c>
      <c r="U145" s="219">
        <v>0</v>
      </c>
      <c r="V145" s="219">
        <f>ROUND(E145*U145,2)</f>
        <v>0</v>
      </c>
      <c r="W145" s="219"/>
      <c r="X145" s="219" t="s">
        <v>133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134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8" t="s">
        <v>170</v>
      </c>
      <c r="D146" s="221"/>
      <c r="E146" s="222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136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 t="s">
        <v>235</v>
      </c>
      <c r="D147" s="221"/>
      <c r="E147" s="222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136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 t="s">
        <v>259</v>
      </c>
      <c r="D148" s="221"/>
      <c r="E148" s="222">
        <v>410.54719999999998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136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9"/>
      <c r="D149" s="238"/>
      <c r="E149" s="238"/>
      <c r="F149" s="238"/>
      <c r="G149" s="238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151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24</v>
      </c>
      <c r="B150" s="231" t="s">
        <v>260</v>
      </c>
      <c r="C150" s="247" t="s">
        <v>261</v>
      </c>
      <c r="D150" s="232" t="s">
        <v>262</v>
      </c>
      <c r="E150" s="233">
        <v>100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/>
      <c r="S150" s="235" t="s">
        <v>131</v>
      </c>
      <c r="T150" s="236" t="s">
        <v>132</v>
      </c>
      <c r="U150" s="219">
        <v>0</v>
      </c>
      <c r="V150" s="219">
        <f>ROUND(E150*U150,2)</f>
        <v>0</v>
      </c>
      <c r="W150" s="219"/>
      <c r="X150" s="219" t="s">
        <v>263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264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 t="s">
        <v>265</v>
      </c>
      <c r="D151" s="221"/>
      <c r="E151" s="222">
        <v>100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136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9"/>
      <c r="D152" s="238"/>
      <c r="E152" s="238"/>
      <c r="F152" s="238"/>
      <c r="G152" s="238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151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0">
        <v>25</v>
      </c>
      <c r="B153" s="231" t="s">
        <v>266</v>
      </c>
      <c r="C153" s="247" t="s">
        <v>267</v>
      </c>
      <c r="D153" s="232" t="s">
        <v>268</v>
      </c>
      <c r="E153" s="233">
        <v>1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5">
        <v>0</v>
      </c>
      <c r="O153" s="235">
        <f>ROUND(E153*N153,2)</f>
        <v>0</v>
      </c>
      <c r="P153" s="235">
        <v>0</v>
      </c>
      <c r="Q153" s="235">
        <f>ROUND(E153*P153,2)</f>
        <v>0</v>
      </c>
      <c r="R153" s="235"/>
      <c r="S153" s="235" t="s">
        <v>131</v>
      </c>
      <c r="T153" s="236" t="s">
        <v>132</v>
      </c>
      <c r="U153" s="219">
        <v>0</v>
      </c>
      <c r="V153" s="219">
        <f>ROUND(E153*U153,2)</f>
        <v>0</v>
      </c>
      <c r="W153" s="219"/>
      <c r="X153" s="219" t="s">
        <v>263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264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4"/>
      <c r="D154" s="244"/>
      <c r="E154" s="244"/>
      <c r="F154" s="244"/>
      <c r="G154" s="244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151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x14ac:dyDescent="0.2">
      <c r="A155" s="224" t="s">
        <v>128</v>
      </c>
      <c r="B155" s="225" t="s">
        <v>77</v>
      </c>
      <c r="C155" s="246" t="s">
        <v>78</v>
      </c>
      <c r="D155" s="226"/>
      <c r="E155" s="227"/>
      <c r="F155" s="228"/>
      <c r="G155" s="228">
        <f>SUMIF(AG156:AG268,"&lt;&gt;NOR",G156:G268)</f>
        <v>0</v>
      </c>
      <c r="H155" s="228"/>
      <c r="I155" s="228">
        <f>SUM(I156:I268)</f>
        <v>0</v>
      </c>
      <c r="J155" s="228"/>
      <c r="K155" s="228">
        <f>SUM(K156:K268)</f>
        <v>0</v>
      </c>
      <c r="L155" s="228"/>
      <c r="M155" s="228">
        <f>SUM(M156:M268)</f>
        <v>0</v>
      </c>
      <c r="N155" s="228"/>
      <c r="O155" s="228">
        <f>SUM(O156:O268)</f>
        <v>0</v>
      </c>
      <c r="P155" s="228"/>
      <c r="Q155" s="228">
        <f>SUM(Q156:Q268)</f>
        <v>260.23</v>
      </c>
      <c r="R155" s="228"/>
      <c r="S155" s="228"/>
      <c r="T155" s="229"/>
      <c r="U155" s="223"/>
      <c r="V155" s="223">
        <f>SUM(V156:V268)</f>
        <v>502.99</v>
      </c>
      <c r="W155" s="223"/>
      <c r="X155" s="223"/>
      <c r="AG155" t="s">
        <v>129</v>
      </c>
    </row>
    <row r="156" spans="1:60" ht="22.5" outlineLevel="1" x14ac:dyDescent="0.2">
      <c r="A156" s="230">
        <v>26</v>
      </c>
      <c r="B156" s="231" t="s">
        <v>269</v>
      </c>
      <c r="C156" s="247" t="s">
        <v>270</v>
      </c>
      <c r="D156" s="232" t="s">
        <v>271</v>
      </c>
      <c r="E156" s="233">
        <v>55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3.6999999999999998E-2</v>
      </c>
      <c r="Q156" s="235">
        <f>ROUND(E156*P156,2)</f>
        <v>2.04</v>
      </c>
      <c r="R156" s="235" t="s">
        <v>272</v>
      </c>
      <c r="S156" s="235" t="s">
        <v>176</v>
      </c>
      <c r="T156" s="236" t="s">
        <v>177</v>
      </c>
      <c r="U156" s="219">
        <v>0.55000000000000004</v>
      </c>
      <c r="V156" s="219">
        <f>ROUND(E156*U156,2)</f>
        <v>30.25</v>
      </c>
      <c r="W156" s="219"/>
      <c r="X156" s="219" t="s">
        <v>133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134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 t="s">
        <v>273</v>
      </c>
      <c r="D157" s="221"/>
      <c r="E157" s="222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136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8" t="s">
        <v>274</v>
      </c>
      <c r="D158" s="221"/>
      <c r="E158" s="222">
        <v>55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136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9"/>
      <c r="D159" s="238"/>
      <c r="E159" s="238"/>
      <c r="F159" s="238"/>
      <c r="G159" s="238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151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33.75" outlineLevel="1" x14ac:dyDescent="0.2">
      <c r="A160" s="230">
        <v>27</v>
      </c>
      <c r="B160" s="231" t="s">
        <v>275</v>
      </c>
      <c r="C160" s="247" t="s">
        <v>276</v>
      </c>
      <c r="D160" s="232" t="s">
        <v>154</v>
      </c>
      <c r="E160" s="233">
        <v>862.33349999999996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0</v>
      </c>
      <c r="O160" s="235">
        <f>ROUND(E160*N160,2)</f>
        <v>0</v>
      </c>
      <c r="P160" s="235">
        <v>5.0000000000000001E-3</v>
      </c>
      <c r="Q160" s="235">
        <f>ROUND(E160*P160,2)</f>
        <v>4.3099999999999996</v>
      </c>
      <c r="R160" s="235" t="s">
        <v>272</v>
      </c>
      <c r="S160" s="235" t="s">
        <v>176</v>
      </c>
      <c r="T160" s="236" t="s">
        <v>177</v>
      </c>
      <c r="U160" s="219">
        <v>0.02</v>
      </c>
      <c r="V160" s="219">
        <f>ROUND(E160*U160,2)</f>
        <v>17.25</v>
      </c>
      <c r="W160" s="219"/>
      <c r="X160" s="219" t="s">
        <v>133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134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 t="s">
        <v>195</v>
      </c>
      <c r="D161" s="221"/>
      <c r="E161" s="222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136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8" t="s">
        <v>196</v>
      </c>
      <c r="D162" s="221"/>
      <c r="E162" s="222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136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 t="s">
        <v>197</v>
      </c>
      <c r="D163" s="221"/>
      <c r="E163" s="222">
        <v>862.33349999999996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136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9"/>
      <c r="D164" s="238"/>
      <c r="E164" s="238"/>
      <c r="F164" s="238"/>
      <c r="G164" s="238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151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2.5" outlineLevel="1" x14ac:dyDescent="0.2">
      <c r="A165" s="230">
        <v>28</v>
      </c>
      <c r="B165" s="231" t="s">
        <v>277</v>
      </c>
      <c r="C165" s="247" t="s">
        <v>278</v>
      </c>
      <c r="D165" s="232" t="s">
        <v>154</v>
      </c>
      <c r="E165" s="233">
        <v>863.33624999999995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5">
        <v>0</v>
      </c>
      <c r="O165" s="235">
        <f>ROUND(E165*N165,2)</f>
        <v>0</v>
      </c>
      <c r="P165" s="235">
        <v>6.0000000000000001E-3</v>
      </c>
      <c r="Q165" s="235">
        <f>ROUND(E165*P165,2)</f>
        <v>5.18</v>
      </c>
      <c r="R165" s="235" t="s">
        <v>279</v>
      </c>
      <c r="S165" s="235" t="s">
        <v>176</v>
      </c>
      <c r="T165" s="236" t="s">
        <v>177</v>
      </c>
      <c r="U165" s="219">
        <v>0.05</v>
      </c>
      <c r="V165" s="219">
        <f>ROUND(E165*U165,2)</f>
        <v>43.17</v>
      </c>
      <c r="W165" s="219"/>
      <c r="X165" s="219" t="s">
        <v>133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134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48" t="s">
        <v>155</v>
      </c>
      <c r="D166" s="221"/>
      <c r="E166" s="222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136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8" t="s">
        <v>156</v>
      </c>
      <c r="D167" s="221"/>
      <c r="E167" s="222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136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 t="s">
        <v>280</v>
      </c>
      <c r="D168" s="221"/>
      <c r="E168" s="222">
        <v>94.893749999999997</v>
      </c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136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 t="s">
        <v>158</v>
      </c>
      <c r="D169" s="221"/>
      <c r="E169" s="222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136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8" t="s">
        <v>281</v>
      </c>
      <c r="D170" s="221"/>
      <c r="E170" s="222">
        <v>87.097499999999997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136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8" t="s">
        <v>282</v>
      </c>
      <c r="D171" s="221"/>
      <c r="E171" s="222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136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8" t="s">
        <v>283</v>
      </c>
      <c r="D172" s="221"/>
      <c r="E172" s="222">
        <v>232.3125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136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 t="s">
        <v>284</v>
      </c>
      <c r="D173" s="221"/>
      <c r="E173" s="222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136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8" t="s">
        <v>285</v>
      </c>
      <c r="D174" s="221"/>
      <c r="E174" s="222">
        <v>449.03250000000003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136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9"/>
      <c r="D175" s="238"/>
      <c r="E175" s="238"/>
      <c r="F175" s="238"/>
      <c r="G175" s="238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151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ht="22.5" outlineLevel="1" x14ac:dyDescent="0.2">
      <c r="A176" s="230">
        <v>29</v>
      </c>
      <c r="B176" s="231" t="s">
        <v>286</v>
      </c>
      <c r="C176" s="247" t="s">
        <v>287</v>
      </c>
      <c r="D176" s="232" t="s">
        <v>154</v>
      </c>
      <c r="E176" s="233">
        <v>863.33624999999995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0</v>
      </c>
      <c r="O176" s="235">
        <f>ROUND(E176*N176,2)</f>
        <v>0</v>
      </c>
      <c r="P176" s="235">
        <v>0</v>
      </c>
      <c r="Q176" s="235">
        <f>ROUND(E176*P176,2)</f>
        <v>0</v>
      </c>
      <c r="R176" s="235" t="s">
        <v>279</v>
      </c>
      <c r="S176" s="235" t="s">
        <v>176</v>
      </c>
      <c r="T176" s="236" t="s">
        <v>177</v>
      </c>
      <c r="U176" s="219">
        <v>7.0000000000000001E-3</v>
      </c>
      <c r="V176" s="219">
        <f>ROUND(E176*U176,2)</f>
        <v>6.04</v>
      </c>
      <c r="W176" s="219"/>
      <c r="X176" s="219" t="s">
        <v>133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134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8" t="s">
        <v>155</v>
      </c>
      <c r="D177" s="221"/>
      <c r="E177" s="222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136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 t="s">
        <v>156</v>
      </c>
      <c r="D178" s="221"/>
      <c r="E178" s="222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136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8" t="s">
        <v>280</v>
      </c>
      <c r="D179" s="221"/>
      <c r="E179" s="222">
        <v>94.893749999999997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136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48" t="s">
        <v>158</v>
      </c>
      <c r="D180" s="221"/>
      <c r="E180" s="222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136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8" t="s">
        <v>281</v>
      </c>
      <c r="D181" s="221"/>
      <c r="E181" s="222">
        <v>87.097499999999997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136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8" t="s">
        <v>282</v>
      </c>
      <c r="D182" s="221"/>
      <c r="E182" s="222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136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48" t="s">
        <v>283</v>
      </c>
      <c r="D183" s="221"/>
      <c r="E183" s="222">
        <v>232.3125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136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48" t="s">
        <v>284</v>
      </c>
      <c r="D184" s="221"/>
      <c r="E184" s="222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136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8" t="s">
        <v>285</v>
      </c>
      <c r="D185" s="221"/>
      <c r="E185" s="222">
        <v>449.03250000000003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136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49"/>
      <c r="D186" s="238"/>
      <c r="E186" s="238"/>
      <c r="F186" s="238"/>
      <c r="G186" s="238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151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2.5" outlineLevel="1" x14ac:dyDescent="0.2">
      <c r="A187" s="230">
        <v>30</v>
      </c>
      <c r="B187" s="231" t="s">
        <v>288</v>
      </c>
      <c r="C187" s="247" t="s">
        <v>289</v>
      </c>
      <c r="D187" s="232" t="s">
        <v>154</v>
      </c>
      <c r="E187" s="233">
        <v>863.33624999999995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5">
        <v>0</v>
      </c>
      <c r="O187" s="235">
        <f>ROUND(E187*N187,2)</f>
        <v>0</v>
      </c>
      <c r="P187" s="235">
        <v>1.4999999999999999E-2</v>
      </c>
      <c r="Q187" s="235">
        <f>ROUND(E187*P187,2)</f>
        <v>12.95</v>
      </c>
      <c r="R187" s="235" t="s">
        <v>290</v>
      </c>
      <c r="S187" s="235" t="s">
        <v>176</v>
      </c>
      <c r="T187" s="236" t="s">
        <v>177</v>
      </c>
      <c r="U187" s="219">
        <v>0.09</v>
      </c>
      <c r="V187" s="219">
        <f>ROUND(E187*U187,2)</f>
        <v>77.7</v>
      </c>
      <c r="W187" s="219"/>
      <c r="X187" s="219" t="s">
        <v>133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134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 t="s">
        <v>155</v>
      </c>
      <c r="D188" s="221"/>
      <c r="E188" s="222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136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 t="s">
        <v>156</v>
      </c>
      <c r="D189" s="221"/>
      <c r="E189" s="222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136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 t="s">
        <v>280</v>
      </c>
      <c r="D190" s="221"/>
      <c r="E190" s="222">
        <v>94.893749999999997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136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8" t="s">
        <v>158</v>
      </c>
      <c r="D191" s="221"/>
      <c r="E191" s="222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136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8" t="s">
        <v>281</v>
      </c>
      <c r="D192" s="221"/>
      <c r="E192" s="222">
        <v>87.097499999999997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136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8" t="s">
        <v>282</v>
      </c>
      <c r="D193" s="221"/>
      <c r="E193" s="222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136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 t="s">
        <v>283</v>
      </c>
      <c r="D194" s="221"/>
      <c r="E194" s="222">
        <v>232.3125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136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48" t="s">
        <v>284</v>
      </c>
      <c r="D195" s="221"/>
      <c r="E195" s="222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136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 t="s">
        <v>285</v>
      </c>
      <c r="D196" s="221"/>
      <c r="E196" s="222">
        <v>449.03250000000003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136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9"/>
      <c r="D197" s="238"/>
      <c r="E197" s="238"/>
      <c r="F197" s="238"/>
      <c r="G197" s="238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151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2.5" outlineLevel="1" x14ac:dyDescent="0.2">
      <c r="A198" s="230">
        <v>31</v>
      </c>
      <c r="B198" s="231" t="s">
        <v>291</v>
      </c>
      <c r="C198" s="247" t="s">
        <v>292</v>
      </c>
      <c r="D198" s="232" t="s">
        <v>154</v>
      </c>
      <c r="E198" s="233">
        <v>863.33624999999995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0</v>
      </c>
      <c r="O198" s="235">
        <f>ROUND(E198*N198,2)</f>
        <v>0</v>
      </c>
      <c r="P198" s="235">
        <v>5.0000000000000001E-3</v>
      </c>
      <c r="Q198" s="235">
        <f>ROUND(E198*P198,2)</f>
        <v>4.32</v>
      </c>
      <c r="R198" s="235" t="s">
        <v>290</v>
      </c>
      <c r="S198" s="235" t="s">
        <v>176</v>
      </c>
      <c r="T198" s="236" t="s">
        <v>177</v>
      </c>
      <c r="U198" s="219">
        <v>0.05</v>
      </c>
      <c r="V198" s="219">
        <f>ROUND(E198*U198,2)</f>
        <v>43.17</v>
      </c>
      <c r="W198" s="219"/>
      <c r="X198" s="219" t="s">
        <v>133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134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48" t="s">
        <v>155</v>
      </c>
      <c r="D199" s="221"/>
      <c r="E199" s="222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136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8" t="s">
        <v>156</v>
      </c>
      <c r="D200" s="221"/>
      <c r="E200" s="222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136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48" t="s">
        <v>280</v>
      </c>
      <c r="D201" s="221"/>
      <c r="E201" s="222">
        <v>94.893749999999997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136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 t="s">
        <v>158</v>
      </c>
      <c r="D202" s="221"/>
      <c r="E202" s="222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136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48" t="s">
        <v>281</v>
      </c>
      <c r="D203" s="221"/>
      <c r="E203" s="222">
        <v>87.097499999999997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136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 t="s">
        <v>282</v>
      </c>
      <c r="D204" s="221"/>
      <c r="E204" s="222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136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48" t="s">
        <v>283</v>
      </c>
      <c r="D205" s="221"/>
      <c r="E205" s="222">
        <v>232.3125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136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48" t="s">
        <v>284</v>
      </c>
      <c r="D206" s="221"/>
      <c r="E206" s="222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136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48" t="s">
        <v>285</v>
      </c>
      <c r="D207" s="221"/>
      <c r="E207" s="222">
        <v>449.03250000000003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136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49"/>
      <c r="D208" s="238"/>
      <c r="E208" s="238"/>
      <c r="F208" s="238"/>
      <c r="G208" s="238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151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30">
        <v>32</v>
      </c>
      <c r="B209" s="231" t="s">
        <v>293</v>
      </c>
      <c r="C209" s="247" t="s">
        <v>294</v>
      </c>
      <c r="D209" s="232" t="s">
        <v>154</v>
      </c>
      <c r="E209" s="233">
        <v>863.33624999999995</v>
      </c>
      <c r="F209" s="234"/>
      <c r="G209" s="235">
        <f>ROUND(E209*F209,2)</f>
        <v>0</v>
      </c>
      <c r="H209" s="234"/>
      <c r="I209" s="235">
        <f>ROUND(E209*H209,2)</f>
        <v>0</v>
      </c>
      <c r="J209" s="234"/>
      <c r="K209" s="235">
        <f>ROUND(E209*J209,2)</f>
        <v>0</v>
      </c>
      <c r="L209" s="235">
        <v>21</v>
      </c>
      <c r="M209" s="235">
        <f>G209*(1+L209/100)</f>
        <v>0</v>
      </c>
      <c r="N209" s="235">
        <v>0</v>
      </c>
      <c r="O209" s="235">
        <f>ROUND(E209*N209,2)</f>
        <v>0</v>
      </c>
      <c r="P209" s="235">
        <v>1.7999999999999999E-2</v>
      </c>
      <c r="Q209" s="235">
        <f>ROUND(E209*P209,2)</f>
        <v>15.54</v>
      </c>
      <c r="R209" s="235" t="s">
        <v>295</v>
      </c>
      <c r="S209" s="235" t="s">
        <v>176</v>
      </c>
      <c r="T209" s="236" t="s">
        <v>177</v>
      </c>
      <c r="U209" s="219">
        <v>0.33</v>
      </c>
      <c r="V209" s="219">
        <f>ROUND(E209*U209,2)</f>
        <v>284.89999999999998</v>
      </c>
      <c r="W209" s="219"/>
      <c r="X209" s="219" t="s">
        <v>133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134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8" t="s">
        <v>155</v>
      </c>
      <c r="D210" s="221"/>
      <c r="E210" s="222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136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48" t="s">
        <v>156</v>
      </c>
      <c r="D211" s="221"/>
      <c r="E211" s="222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136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48" t="s">
        <v>280</v>
      </c>
      <c r="D212" s="221"/>
      <c r="E212" s="222">
        <v>94.893749999999997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136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48" t="s">
        <v>158</v>
      </c>
      <c r="D213" s="221"/>
      <c r="E213" s="222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136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48" t="s">
        <v>281</v>
      </c>
      <c r="D214" s="221"/>
      <c r="E214" s="222">
        <v>87.097499999999997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136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8" t="s">
        <v>282</v>
      </c>
      <c r="D215" s="221"/>
      <c r="E215" s="222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136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48" t="s">
        <v>283</v>
      </c>
      <c r="D216" s="221"/>
      <c r="E216" s="222">
        <v>232.3125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136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8" t="s">
        <v>284</v>
      </c>
      <c r="D217" s="221"/>
      <c r="E217" s="222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136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48" t="s">
        <v>285</v>
      </c>
      <c r="D218" s="221"/>
      <c r="E218" s="222">
        <v>449.03250000000003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136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9"/>
      <c r="D219" s="238"/>
      <c r="E219" s="238"/>
      <c r="F219" s="238"/>
      <c r="G219" s="238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151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30">
        <v>33</v>
      </c>
      <c r="B220" s="231" t="s">
        <v>296</v>
      </c>
      <c r="C220" s="247" t="s">
        <v>297</v>
      </c>
      <c r="D220" s="232" t="s">
        <v>298</v>
      </c>
      <c r="E220" s="233">
        <v>1</v>
      </c>
      <c r="F220" s="234"/>
      <c r="G220" s="235">
        <f>ROUND(E220*F220,2)</f>
        <v>0</v>
      </c>
      <c r="H220" s="234"/>
      <c r="I220" s="235">
        <f>ROUND(E220*H220,2)</f>
        <v>0</v>
      </c>
      <c r="J220" s="234"/>
      <c r="K220" s="235">
        <f>ROUND(E220*J220,2)</f>
        <v>0</v>
      </c>
      <c r="L220" s="235">
        <v>21</v>
      </c>
      <c r="M220" s="235">
        <f>G220*(1+L220/100)</f>
        <v>0</v>
      </c>
      <c r="N220" s="235">
        <v>0</v>
      </c>
      <c r="O220" s="235">
        <f>ROUND(E220*N220,2)</f>
        <v>0</v>
      </c>
      <c r="P220" s="235">
        <v>5.5E-2</v>
      </c>
      <c r="Q220" s="235">
        <f>ROUND(E220*P220,2)</f>
        <v>0.06</v>
      </c>
      <c r="R220" s="235"/>
      <c r="S220" s="235" t="s">
        <v>131</v>
      </c>
      <c r="T220" s="236" t="s">
        <v>132</v>
      </c>
      <c r="U220" s="219">
        <v>0.51</v>
      </c>
      <c r="V220" s="219">
        <f>ROUND(E220*U220,2)</f>
        <v>0.51</v>
      </c>
      <c r="W220" s="219"/>
      <c r="X220" s="219" t="s">
        <v>133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134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4"/>
      <c r="D221" s="244"/>
      <c r="E221" s="244"/>
      <c r="F221" s="244"/>
      <c r="G221" s="244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151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30">
        <v>34</v>
      </c>
      <c r="B222" s="231" t="s">
        <v>299</v>
      </c>
      <c r="C222" s="247" t="s">
        <v>300</v>
      </c>
      <c r="D222" s="232" t="s">
        <v>168</v>
      </c>
      <c r="E222" s="233">
        <v>205.27359999999999</v>
      </c>
      <c r="F222" s="234"/>
      <c r="G222" s="235">
        <f>ROUND(E222*F222,2)</f>
        <v>0</v>
      </c>
      <c r="H222" s="234"/>
      <c r="I222" s="235">
        <f>ROUND(E222*H222,2)</f>
        <v>0</v>
      </c>
      <c r="J222" s="234"/>
      <c r="K222" s="235">
        <f>ROUND(E222*J222,2)</f>
        <v>0</v>
      </c>
      <c r="L222" s="235">
        <v>21</v>
      </c>
      <c r="M222" s="235">
        <f>G222*(1+L222/100)</f>
        <v>0</v>
      </c>
      <c r="N222" s="235">
        <v>0</v>
      </c>
      <c r="O222" s="235">
        <f>ROUND(E222*N222,2)</f>
        <v>0</v>
      </c>
      <c r="P222" s="235">
        <v>0</v>
      </c>
      <c r="Q222" s="235">
        <f>ROUND(E222*P222,2)</f>
        <v>0</v>
      </c>
      <c r="R222" s="235"/>
      <c r="S222" s="235" t="s">
        <v>131</v>
      </c>
      <c r="T222" s="236" t="s">
        <v>132</v>
      </c>
      <c r="U222" s="219">
        <v>0</v>
      </c>
      <c r="V222" s="219">
        <f>ROUND(E222*U222,2)</f>
        <v>0</v>
      </c>
      <c r="W222" s="219"/>
      <c r="X222" s="219" t="s">
        <v>133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134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48" t="s">
        <v>301</v>
      </c>
      <c r="D223" s="221"/>
      <c r="E223" s="222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136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8" t="s">
        <v>302</v>
      </c>
      <c r="D224" s="221"/>
      <c r="E224" s="222">
        <v>0.76800000000000002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136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48" t="s">
        <v>303</v>
      </c>
      <c r="D225" s="221"/>
      <c r="E225" s="222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136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8" t="s">
        <v>304</v>
      </c>
      <c r="D226" s="221"/>
      <c r="E226" s="222">
        <v>12.096</v>
      </c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136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48" t="s">
        <v>305</v>
      </c>
      <c r="D227" s="221"/>
      <c r="E227" s="222">
        <v>8.3160000000000007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136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8" t="s">
        <v>306</v>
      </c>
      <c r="D228" s="221"/>
      <c r="E228" s="222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136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48" t="s">
        <v>307</v>
      </c>
      <c r="D229" s="221"/>
      <c r="E229" s="222">
        <v>32.234999999999999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136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8" t="s">
        <v>308</v>
      </c>
      <c r="D230" s="221"/>
      <c r="E230" s="222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136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48" t="s">
        <v>309</v>
      </c>
      <c r="D231" s="221"/>
      <c r="E231" s="222">
        <v>45.57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136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48" t="s">
        <v>310</v>
      </c>
      <c r="D232" s="221"/>
      <c r="E232" s="222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136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48" t="s">
        <v>311</v>
      </c>
      <c r="D233" s="221"/>
      <c r="E233" s="222">
        <v>35.909999999999997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136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48" t="s">
        <v>312</v>
      </c>
      <c r="D234" s="221"/>
      <c r="E234" s="222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136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8" t="s">
        <v>313</v>
      </c>
      <c r="D235" s="221"/>
      <c r="E235" s="222">
        <v>30.855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136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48" t="s">
        <v>314</v>
      </c>
      <c r="D236" s="221"/>
      <c r="E236" s="222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136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48" t="s">
        <v>315</v>
      </c>
      <c r="D237" s="221"/>
      <c r="E237" s="222">
        <v>22.078600000000002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136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8" t="s">
        <v>316</v>
      </c>
      <c r="D238" s="221"/>
      <c r="E238" s="222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136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48" t="s">
        <v>317</v>
      </c>
      <c r="D239" s="221"/>
      <c r="E239" s="222">
        <v>13.5075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136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48" t="s">
        <v>318</v>
      </c>
      <c r="D240" s="221"/>
      <c r="E240" s="222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136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48" t="s">
        <v>319</v>
      </c>
      <c r="D241" s="221"/>
      <c r="E241" s="222">
        <v>3.9375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136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49"/>
      <c r="D242" s="238"/>
      <c r="E242" s="238"/>
      <c r="F242" s="238"/>
      <c r="G242" s="238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151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0">
        <v>35</v>
      </c>
      <c r="B243" s="231" t="s">
        <v>320</v>
      </c>
      <c r="C243" s="247" t="s">
        <v>321</v>
      </c>
      <c r="D243" s="232" t="s">
        <v>322</v>
      </c>
      <c r="E243" s="233">
        <v>9.85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/>
      <c r="S243" s="235" t="s">
        <v>131</v>
      </c>
      <c r="T243" s="236" t="s">
        <v>132</v>
      </c>
      <c r="U243" s="219">
        <v>0</v>
      </c>
      <c r="V243" s="219">
        <f>ROUND(E243*U243,2)</f>
        <v>0</v>
      </c>
      <c r="W243" s="219"/>
      <c r="X243" s="219" t="s">
        <v>133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169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48" t="s">
        <v>273</v>
      </c>
      <c r="D244" s="221"/>
      <c r="E244" s="222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136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48" t="s">
        <v>323</v>
      </c>
      <c r="D245" s="221"/>
      <c r="E245" s="222">
        <v>9.85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136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49"/>
      <c r="D246" s="238"/>
      <c r="E246" s="238"/>
      <c r="F246" s="238"/>
      <c r="G246" s="238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151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30">
        <v>36</v>
      </c>
      <c r="B247" s="231" t="s">
        <v>324</v>
      </c>
      <c r="C247" s="247" t="s">
        <v>325</v>
      </c>
      <c r="D247" s="232" t="s">
        <v>168</v>
      </c>
      <c r="E247" s="233">
        <v>155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0</v>
      </c>
      <c r="O247" s="235">
        <f>ROUND(E247*N247,2)</f>
        <v>0</v>
      </c>
      <c r="P247" s="235">
        <v>0</v>
      </c>
      <c r="Q247" s="235">
        <f>ROUND(E247*P247,2)</f>
        <v>0</v>
      </c>
      <c r="R247" s="235"/>
      <c r="S247" s="235" t="s">
        <v>131</v>
      </c>
      <c r="T247" s="236" t="s">
        <v>132</v>
      </c>
      <c r="U247" s="219">
        <v>0</v>
      </c>
      <c r="V247" s="219">
        <f>ROUND(E247*U247,2)</f>
        <v>0</v>
      </c>
      <c r="W247" s="219"/>
      <c r="X247" s="219" t="s">
        <v>133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169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48" t="s">
        <v>326</v>
      </c>
      <c r="D248" s="221"/>
      <c r="E248" s="222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136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48" t="s">
        <v>327</v>
      </c>
      <c r="D249" s="221"/>
      <c r="E249" s="222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136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48" t="s">
        <v>328</v>
      </c>
      <c r="D250" s="221"/>
      <c r="E250" s="222">
        <v>155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136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49"/>
      <c r="D251" s="238"/>
      <c r="E251" s="238"/>
      <c r="F251" s="238"/>
      <c r="G251" s="238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151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0">
        <v>37</v>
      </c>
      <c r="B252" s="231" t="s">
        <v>329</v>
      </c>
      <c r="C252" s="247" t="s">
        <v>330</v>
      </c>
      <c r="D252" s="232" t="s">
        <v>298</v>
      </c>
      <c r="E252" s="233">
        <v>1</v>
      </c>
      <c r="F252" s="234"/>
      <c r="G252" s="235">
        <f>ROUND(E252*F252,2)</f>
        <v>0</v>
      </c>
      <c r="H252" s="234"/>
      <c r="I252" s="235">
        <f>ROUND(E252*H252,2)</f>
        <v>0</v>
      </c>
      <c r="J252" s="234"/>
      <c r="K252" s="235">
        <f>ROUND(E252*J252,2)</f>
        <v>0</v>
      </c>
      <c r="L252" s="235">
        <v>21</v>
      </c>
      <c r="M252" s="235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5"/>
      <c r="S252" s="235" t="s">
        <v>131</v>
      </c>
      <c r="T252" s="236" t="s">
        <v>132</v>
      </c>
      <c r="U252" s="219">
        <v>0</v>
      </c>
      <c r="V252" s="219">
        <f>ROUND(E252*U252,2)</f>
        <v>0</v>
      </c>
      <c r="W252" s="219"/>
      <c r="X252" s="219" t="s">
        <v>133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169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33.75" outlineLevel="1" x14ac:dyDescent="0.2">
      <c r="A253" s="216"/>
      <c r="B253" s="217"/>
      <c r="C253" s="248" t="s">
        <v>331</v>
      </c>
      <c r="D253" s="221"/>
      <c r="E253" s="222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136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48" t="s">
        <v>222</v>
      </c>
      <c r="D254" s="221"/>
      <c r="E254" s="222">
        <v>1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136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49"/>
      <c r="D255" s="238"/>
      <c r="E255" s="238"/>
      <c r="F255" s="238"/>
      <c r="G255" s="238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151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30">
        <v>38</v>
      </c>
      <c r="B256" s="231" t="s">
        <v>332</v>
      </c>
      <c r="C256" s="247" t="s">
        <v>333</v>
      </c>
      <c r="D256" s="232" t="s">
        <v>168</v>
      </c>
      <c r="E256" s="233">
        <v>863.33624999999995</v>
      </c>
      <c r="F256" s="234"/>
      <c r="G256" s="235">
        <f>ROUND(E256*F256,2)</f>
        <v>0</v>
      </c>
      <c r="H256" s="234"/>
      <c r="I256" s="235">
        <f>ROUND(E256*H256,2)</f>
        <v>0</v>
      </c>
      <c r="J256" s="234"/>
      <c r="K256" s="235">
        <f>ROUND(E256*J256,2)</f>
        <v>0</v>
      </c>
      <c r="L256" s="235">
        <v>21</v>
      </c>
      <c r="M256" s="235">
        <f>G256*(1+L256/100)</f>
        <v>0</v>
      </c>
      <c r="N256" s="235">
        <v>0</v>
      </c>
      <c r="O256" s="235">
        <f>ROUND(E256*N256,2)</f>
        <v>0</v>
      </c>
      <c r="P256" s="235">
        <v>0.25</v>
      </c>
      <c r="Q256" s="235">
        <f>ROUND(E256*P256,2)</f>
        <v>215.83</v>
      </c>
      <c r="R256" s="235"/>
      <c r="S256" s="235" t="s">
        <v>131</v>
      </c>
      <c r="T256" s="236" t="s">
        <v>132</v>
      </c>
      <c r="U256" s="219">
        <v>0</v>
      </c>
      <c r="V256" s="219">
        <f>ROUND(E256*U256,2)</f>
        <v>0</v>
      </c>
      <c r="W256" s="219"/>
      <c r="X256" s="219" t="s">
        <v>133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134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48" t="s">
        <v>155</v>
      </c>
      <c r="D257" s="221"/>
      <c r="E257" s="222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136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8" t="s">
        <v>156</v>
      </c>
      <c r="D258" s="221"/>
      <c r="E258" s="222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136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48" t="s">
        <v>280</v>
      </c>
      <c r="D259" s="221"/>
      <c r="E259" s="222">
        <v>94.893749999999997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136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48" t="s">
        <v>158</v>
      </c>
      <c r="D260" s="221"/>
      <c r="E260" s="222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136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48" t="s">
        <v>281</v>
      </c>
      <c r="D261" s="221"/>
      <c r="E261" s="222">
        <v>87.097499999999997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136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48" t="s">
        <v>282</v>
      </c>
      <c r="D262" s="221"/>
      <c r="E262" s="222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136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48" t="s">
        <v>283</v>
      </c>
      <c r="D263" s="221"/>
      <c r="E263" s="222">
        <v>232.3125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136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48" t="s">
        <v>284</v>
      </c>
      <c r="D264" s="221"/>
      <c r="E264" s="222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136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16"/>
      <c r="B265" s="217"/>
      <c r="C265" s="248" t="s">
        <v>285</v>
      </c>
      <c r="D265" s="221"/>
      <c r="E265" s="222">
        <v>449.03250000000003</v>
      </c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136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49"/>
      <c r="D266" s="238"/>
      <c r="E266" s="238"/>
      <c r="F266" s="238"/>
      <c r="G266" s="238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151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30">
        <v>39</v>
      </c>
      <c r="B267" s="231" t="s">
        <v>334</v>
      </c>
      <c r="C267" s="247" t="s">
        <v>335</v>
      </c>
      <c r="D267" s="232" t="s">
        <v>262</v>
      </c>
      <c r="E267" s="233">
        <v>50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5">
        <v>0</v>
      </c>
      <c r="O267" s="235">
        <f>ROUND(E267*N267,2)</f>
        <v>0</v>
      </c>
      <c r="P267" s="235">
        <v>0</v>
      </c>
      <c r="Q267" s="235">
        <f>ROUND(E267*P267,2)</f>
        <v>0</v>
      </c>
      <c r="R267" s="235"/>
      <c r="S267" s="235" t="s">
        <v>131</v>
      </c>
      <c r="T267" s="236" t="s">
        <v>132</v>
      </c>
      <c r="U267" s="219">
        <v>0</v>
      </c>
      <c r="V267" s="219">
        <f>ROUND(E267*U267,2)</f>
        <v>0</v>
      </c>
      <c r="W267" s="219"/>
      <c r="X267" s="219" t="s">
        <v>133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134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54"/>
      <c r="D268" s="244"/>
      <c r="E268" s="244"/>
      <c r="F268" s="244"/>
      <c r="G268" s="244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151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x14ac:dyDescent="0.2">
      <c r="A269" s="224" t="s">
        <v>128</v>
      </c>
      <c r="B269" s="225" t="s">
        <v>79</v>
      </c>
      <c r="C269" s="246" t="s">
        <v>80</v>
      </c>
      <c r="D269" s="226"/>
      <c r="E269" s="227"/>
      <c r="F269" s="228"/>
      <c r="G269" s="228">
        <f>SUMIF(AG270:AG275,"&lt;&gt;NOR",G270:G275)</f>
        <v>0</v>
      </c>
      <c r="H269" s="228"/>
      <c r="I269" s="228">
        <f>SUM(I270:I275)</f>
        <v>0</v>
      </c>
      <c r="J269" s="228"/>
      <c r="K269" s="228">
        <f>SUM(K270:K275)</f>
        <v>0</v>
      </c>
      <c r="L269" s="228"/>
      <c r="M269" s="228">
        <f>SUM(M270:M275)</f>
        <v>0</v>
      </c>
      <c r="N269" s="228"/>
      <c r="O269" s="228">
        <f>SUM(O270:O275)</f>
        <v>0</v>
      </c>
      <c r="P269" s="228"/>
      <c r="Q269" s="228">
        <f>SUM(Q270:Q275)</f>
        <v>0</v>
      </c>
      <c r="R269" s="228"/>
      <c r="S269" s="228"/>
      <c r="T269" s="229"/>
      <c r="U269" s="223"/>
      <c r="V269" s="223">
        <f>SUM(V270:V275)</f>
        <v>239.94</v>
      </c>
      <c r="W269" s="223"/>
      <c r="X269" s="223"/>
      <c r="AG269" t="s">
        <v>129</v>
      </c>
    </row>
    <row r="270" spans="1:60" ht="33.75" outlineLevel="1" x14ac:dyDescent="0.2">
      <c r="A270" s="230">
        <v>40</v>
      </c>
      <c r="B270" s="231" t="s">
        <v>336</v>
      </c>
      <c r="C270" s="247" t="s">
        <v>337</v>
      </c>
      <c r="D270" s="232" t="s">
        <v>338</v>
      </c>
      <c r="E270" s="233">
        <v>93.106650000000002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0</v>
      </c>
      <c r="O270" s="235">
        <f>ROUND(E270*N270,2)</f>
        <v>0</v>
      </c>
      <c r="P270" s="235">
        <v>0</v>
      </c>
      <c r="Q270" s="235">
        <f>ROUND(E270*P270,2)</f>
        <v>0</v>
      </c>
      <c r="R270" s="235" t="s">
        <v>200</v>
      </c>
      <c r="S270" s="235" t="s">
        <v>176</v>
      </c>
      <c r="T270" s="236" t="s">
        <v>177</v>
      </c>
      <c r="U270" s="219">
        <v>2.577</v>
      </c>
      <c r="V270" s="219">
        <f>ROUND(E270*U270,2)</f>
        <v>239.94</v>
      </c>
      <c r="W270" s="219"/>
      <c r="X270" s="219" t="s">
        <v>339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340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50" t="s">
        <v>341</v>
      </c>
      <c r="D271" s="240"/>
      <c r="E271" s="240"/>
      <c r="F271" s="240"/>
      <c r="G271" s="240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179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48" t="s">
        <v>342</v>
      </c>
      <c r="D272" s="221"/>
      <c r="E272" s="222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136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48" t="s">
        <v>343</v>
      </c>
      <c r="D273" s="221"/>
      <c r="E273" s="222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136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48" t="s">
        <v>344</v>
      </c>
      <c r="D274" s="221"/>
      <c r="E274" s="222">
        <v>93.106650000000002</v>
      </c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136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49"/>
      <c r="D275" s="238"/>
      <c r="E275" s="238"/>
      <c r="F275" s="238"/>
      <c r="G275" s="238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151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x14ac:dyDescent="0.2">
      <c r="A276" s="224" t="s">
        <v>128</v>
      </c>
      <c r="B276" s="225" t="s">
        <v>85</v>
      </c>
      <c r="C276" s="246" t="s">
        <v>86</v>
      </c>
      <c r="D276" s="226"/>
      <c r="E276" s="227"/>
      <c r="F276" s="228"/>
      <c r="G276" s="228">
        <f>SUMIF(AG277:AG290,"&lt;&gt;NOR",G277:G290)</f>
        <v>0</v>
      </c>
      <c r="H276" s="228"/>
      <c r="I276" s="228">
        <f>SUM(I277:I290)</f>
        <v>0</v>
      </c>
      <c r="J276" s="228"/>
      <c r="K276" s="228">
        <f>SUM(K277:K290)</f>
        <v>0</v>
      </c>
      <c r="L276" s="228"/>
      <c r="M276" s="228">
        <f>SUM(M277:M290)</f>
        <v>0</v>
      </c>
      <c r="N276" s="228"/>
      <c r="O276" s="228">
        <f>SUM(O277:O290)</f>
        <v>0.53</v>
      </c>
      <c r="P276" s="228"/>
      <c r="Q276" s="228">
        <f>SUM(Q277:Q290)</f>
        <v>0</v>
      </c>
      <c r="R276" s="228"/>
      <c r="S276" s="228"/>
      <c r="T276" s="229"/>
      <c r="U276" s="223"/>
      <c r="V276" s="223">
        <f>SUM(V277:V290)</f>
        <v>0</v>
      </c>
      <c r="W276" s="223"/>
      <c r="X276" s="223"/>
      <c r="AG276" t="s">
        <v>129</v>
      </c>
    </row>
    <row r="277" spans="1:60" outlineLevel="1" x14ac:dyDescent="0.2">
      <c r="A277" s="230">
        <v>41</v>
      </c>
      <c r="B277" s="231" t="s">
        <v>345</v>
      </c>
      <c r="C277" s="247" t="s">
        <v>346</v>
      </c>
      <c r="D277" s="232" t="s">
        <v>168</v>
      </c>
      <c r="E277" s="233">
        <v>863.33624999999995</v>
      </c>
      <c r="F277" s="234"/>
      <c r="G277" s="235">
        <f>ROUND(E277*F277,2)</f>
        <v>0</v>
      </c>
      <c r="H277" s="234"/>
      <c r="I277" s="235">
        <f>ROUND(E277*H277,2)</f>
        <v>0</v>
      </c>
      <c r="J277" s="234"/>
      <c r="K277" s="235">
        <f>ROUND(E277*J277,2)</f>
        <v>0</v>
      </c>
      <c r="L277" s="235">
        <v>21</v>
      </c>
      <c r="M277" s="235">
        <f>G277*(1+L277/100)</f>
        <v>0</v>
      </c>
      <c r="N277" s="235">
        <v>6.0999999999999997E-4</v>
      </c>
      <c r="O277" s="235">
        <f>ROUND(E277*N277,2)</f>
        <v>0.53</v>
      </c>
      <c r="P277" s="235">
        <v>0</v>
      </c>
      <c r="Q277" s="235">
        <f>ROUND(E277*P277,2)</f>
        <v>0</v>
      </c>
      <c r="R277" s="235"/>
      <c r="S277" s="235" t="s">
        <v>131</v>
      </c>
      <c r="T277" s="236" t="s">
        <v>132</v>
      </c>
      <c r="U277" s="219">
        <v>0</v>
      </c>
      <c r="V277" s="219">
        <f>ROUND(E277*U277,2)</f>
        <v>0</v>
      </c>
      <c r="W277" s="219"/>
      <c r="X277" s="219" t="s">
        <v>133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134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48" t="s">
        <v>155</v>
      </c>
      <c r="D278" s="221"/>
      <c r="E278" s="222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136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48" t="s">
        <v>156</v>
      </c>
      <c r="D279" s="221"/>
      <c r="E279" s="222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136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8" t="s">
        <v>280</v>
      </c>
      <c r="D280" s="221"/>
      <c r="E280" s="222">
        <v>94.893749999999997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136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48" t="s">
        <v>158</v>
      </c>
      <c r="D281" s="221"/>
      <c r="E281" s="222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136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48" t="s">
        <v>281</v>
      </c>
      <c r="D282" s="221"/>
      <c r="E282" s="222">
        <v>87.097499999999997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136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48" t="s">
        <v>282</v>
      </c>
      <c r="D283" s="221"/>
      <c r="E283" s="222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136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48" t="s">
        <v>283</v>
      </c>
      <c r="D284" s="221"/>
      <c r="E284" s="222">
        <v>232.3125</v>
      </c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136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48" t="s">
        <v>284</v>
      </c>
      <c r="D285" s="221"/>
      <c r="E285" s="222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136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48" t="s">
        <v>285</v>
      </c>
      <c r="D286" s="221"/>
      <c r="E286" s="222">
        <v>449.03250000000003</v>
      </c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136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49"/>
      <c r="D287" s="238"/>
      <c r="E287" s="238"/>
      <c r="F287" s="238"/>
      <c r="G287" s="238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151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>
        <v>42</v>
      </c>
      <c r="B288" s="217" t="s">
        <v>347</v>
      </c>
      <c r="C288" s="255" t="s">
        <v>348</v>
      </c>
      <c r="D288" s="218" t="s">
        <v>0</v>
      </c>
      <c r="E288" s="237"/>
      <c r="F288" s="220"/>
      <c r="G288" s="219">
        <f>ROUND(E288*F288,2)</f>
        <v>0</v>
      </c>
      <c r="H288" s="220"/>
      <c r="I288" s="219">
        <f>ROUND(E288*H288,2)</f>
        <v>0</v>
      </c>
      <c r="J288" s="220"/>
      <c r="K288" s="219">
        <f>ROUND(E288*J288,2)</f>
        <v>0</v>
      </c>
      <c r="L288" s="219">
        <v>21</v>
      </c>
      <c r="M288" s="219">
        <f>G288*(1+L288/100)</f>
        <v>0</v>
      </c>
      <c r="N288" s="219">
        <v>0</v>
      </c>
      <c r="O288" s="219">
        <f>ROUND(E288*N288,2)</f>
        <v>0</v>
      </c>
      <c r="P288" s="219">
        <v>0</v>
      </c>
      <c r="Q288" s="219">
        <f>ROUND(E288*P288,2)</f>
        <v>0</v>
      </c>
      <c r="R288" s="219" t="s">
        <v>290</v>
      </c>
      <c r="S288" s="219" t="s">
        <v>176</v>
      </c>
      <c r="T288" s="219" t="s">
        <v>177</v>
      </c>
      <c r="U288" s="219">
        <v>0</v>
      </c>
      <c r="V288" s="219">
        <f>ROUND(E288*U288,2)</f>
        <v>0</v>
      </c>
      <c r="W288" s="219"/>
      <c r="X288" s="219" t="s">
        <v>339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340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1" t="s">
        <v>349</v>
      </c>
      <c r="D289" s="241"/>
      <c r="E289" s="241"/>
      <c r="F289" s="241"/>
      <c r="G289" s="241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179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49"/>
      <c r="D290" s="238"/>
      <c r="E290" s="238"/>
      <c r="F290" s="238"/>
      <c r="G290" s="238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151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x14ac:dyDescent="0.2">
      <c r="A291" s="224" t="s">
        <v>128</v>
      </c>
      <c r="B291" s="225" t="s">
        <v>87</v>
      </c>
      <c r="C291" s="246" t="s">
        <v>88</v>
      </c>
      <c r="D291" s="226"/>
      <c r="E291" s="227"/>
      <c r="F291" s="228"/>
      <c r="G291" s="228">
        <f>SUMIF(AG292:AG306,"&lt;&gt;NOR",G292:G306)</f>
        <v>0</v>
      </c>
      <c r="H291" s="228"/>
      <c r="I291" s="228">
        <f>SUM(I292:I306)</f>
        <v>0</v>
      </c>
      <c r="J291" s="228"/>
      <c r="K291" s="228">
        <f>SUM(K292:K306)</f>
        <v>0</v>
      </c>
      <c r="L291" s="228"/>
      <c r="M291" s="228">
        <f>SUM(M292:M306)</f>
        <v>0</v>
      </c>
      <c r="N291" s="228"/>
      <c r="O291" s="228">
        <f>SUM(O292:O306)</f>
        <v>0</v>
      </c>
      <c r="P291" s="228"/>
      <c r="Q291" s="228">
        <f>SUM(Q292:Q306)</f>
        <v>0</v>
      </c>
      <c r="R291" s="228"/>
      <c r="S291" s="228"/>
      <c r="T291" s="229"/>
      <c r="U291" s="223"/>
      <c r="V291" s="223">
        <f>SUM(V292:V306)</f>
        <v>0</v>
      </c>
      <c r="W291" s="223"/>
      <c r="X291" s="223"/>
      <c r="AG291" t="s">
        <v>129</v>
      </c>
    </row>
    <row r="292" spans="1:60" ht="22.5" outlineLevel="1" x14ac:dyDescent="0.2">
      <c r="A292" s="230">
        <v>43</v>
      </c>
      <c r="B292" s="231" t="s">
        <v>350</v>
      </c>
      <c r="C292" s="247" t="s">
        <v>351</v>
      </c>
      <c r="D292" s="232" t="s">
        <v>209</v>
      </c>
      <c r="E292" s="233">
        <v>97.94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5"/>
      <c r="S292" s="235" t="s">
        <v>131</v>
      </c>
      <c r="T292" s="236" t="s">
        <v>132</v>
      </c>
      <c r="U292" s="219">
        <v>0</v>
      </c>
      <c r="V292" s="219">
        <f>ROUND(E292*U292,2)</f>
        <v>0</v>
      </c>
      <c r="W292" s="219"/>
      <c r="X292" s="219" t="s">
        <v>133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134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48" t="s">
        <v>352</v>
      </c>
      <c r="D293" s="221"/>
      <c r="E293" s="222">
        <v>97.94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136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49"/>
      <c r="D294" s="238"/>
      <c r="E294" s="238"/>
      <c r="F294" s="238"/>
      <c r="G294" s="238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151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30">
        <v>44</v>
      </c>
      <c r="B295" s="231" t="s">
        <v>353</v>
      </c>
      <c r="C295" s="247" t="s">
        <v>354</v>
      </c>
      <c r="D295" s="232" t="s">
        <v>209</v>
      </c>
      <c r="E295" s="233">
        <v>26</v>
      </c>
      <c r="F295" s="234"/>
      <c r="G295" s="235">
        <f>ROUND(E295*F295,2)</f>
        <v>0</v>
      </c>
      <c r="H295" s="234"/>
      <c r="I295" s="235">
        <f>ROUND(E295*H295,2)</f>
        <v>0</v>
      </c>
      <c r="J295" s="234"/>
      <c r="K295" s="235">
        <f>ROUND(E295*J295,2)</f>
        <v>0</v>
      </c>
      <c r="L295" s="235">
        <v>21</v>
      </c>
      <c r="M295" s="235">
        <f>G295*(1+L295/100)</f>
        <v>0</v>
      </c>
      <c r="N295" s="235">
        <v>0</v>
      </c>
      <c r="O295" s="235">
        <f>ROUND(E295*N295,2)</f>
        <v>0</v>
      </c>
      <c r="P295" s="235">
        <v>0</v>
      </c>
      <c r="Q295" s="235">
        <f>ROUND(E295*P295,2)</f>
        <v>0</v>
      </c>
      <c r="R295" s="235"/>
      <c r="S295" s="235" t="s">
        <v>131</v>
      </c>
      <c r="T295" s="236" t="s">
        <v>132</v>
      </c>
      <c r="U295" s="219">
        <v>0</v>
      </c>
      <c r="V295" s="219">
        <f>ROUND(E295*U295,2)</f>
        <v>0</v>
      </c>
      <c r="W295" s="219"/>
      <c r="X295" s="219" t="s">
        <v>133</v>
      </c>
      <c r="Y295" s="209"/>
      <c r="Z295" s="209"/>
      <c r="AA295" s="209"/>
      <c r="AB295" s="209"/>
      <c r="AC295" s="209"/>
      <c r="AD295" s="209"/>
      <c r="AE295" s="209"/>
      <c r="AF295" s="209"/>
      <c r="AG295" s="209" t="s">
        <v>134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48" t="s">
        <v>355</v>
      </c>
      <c r="D296" s="221"/>
      <c r="E296" s="222">
        <v>26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136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49"/>
      <c r="D297" s="238"/>
      <c r="E297" s="238"/>
      <c r="F297" s="238"/>
      <c r="G297" s="238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151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30">
        <v>45</v>
      </c>
      <c r="B298" s="231" t="s">
        <v>356</v>
      </c>
      <c r="C298" s="247" t="s">
        <v>357</v>
      </c>
      <c r="D298" s="232" t="s">
        <v>209</v>
      </c>
      <c r="E298" s="233">
        <v>16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0</v>
      </c>
      <c r="O298" s="235">
        <f>ROUND(E298*N298,2)</f>
        <v>0</v>
      </c>
      <c r="P298" s="235">
        <v>0</v>
      </c>
      <c r="Q298" s="235">
        <f>ROUND(E298*P298,2)</f>
        <v>0</v>
      </c>
      <c r="R298" s="235"/>
      <c r="S298" s="235" t="s">
        <v>131</v>
      </c>
      <c r="T298" s="236" t="s">
        <v>132</v>
      </c>
      <c r="U298" s="219">
        <v>0</v>
      </c>
      <c r="V298" s="219">
        <f>ROUND(E298*U298,2)</f>
        <v>0</v>
      </c>
      <c r="W298" s="219"/>
      <c r="X298" s="219" t="s">
        <v>133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134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48" t="s">
        <v>358</v>
      </c>
      <c r="D299" s="221"/>
      <c r="E299" s="222">
        <v>16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136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49"/>
      <c r="D300" s="238"/>
      <c r="E300" s="238"/>
      <c r="F300" s="238"/>
      <c r="G300" s="238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151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30">
        <v>46</v>
      </c>
      <c r="B301" s="231" t="s">
        <v>359</v>
      </c>
      <c r="C301" s="247" t="s">
        <v>360</v>
      </c>
      <c r="D301" s="232" t="s">
        <v>209</v>
      </c>
      <c r="E301" s="233">
        <v>109</v>
      </c>
      <c r="F301" s="234"/>
      <c r="G301" s="235">
        <f>ROUND(E301*F301,2)</f>
        <v>0</v>
      </c>
      <c r="H301" s="234"/>
      <c r="I301" s="235">
        <f>ROUND(E301*H301,2)</f>
        <v>0</v>
      </c>
      <c r="J301" s="234"/>
      <c r="K301" s="235">
        <f>ROUND(E301*J301,2)</f>
        <v>0</v>
      </c>
      <c r="L301" s="235">
        <v>21</v>
      </c>
      <c r="M301" s="235">
        <f>G301*(1+L301/100)</f>
        <v>0</v>
      </c>
      <c r="N301" s="235">
        <v>0</v>
      </c>
      <c r="O301" s="235">
        <f>ROUND(E301*N301,2)</f>
        <v>0</v>
      </c>
      <c r="P301" s="235">
        <v>0</v>
      </c>
      <c r="Q301" s="235">
        <f>ROUND(E301*P301,2)</f>
        <v>0</v>
      </c>
      <c r="R301" s="235"/>
      <c r="S301" s="235" t="s">
        <v>131</v>
      </c>
      <c r="T301" s="236" t="s">
        <v>132</v>
      </c>
      <c r="U301" s="219">
        <v>0</v>
      </c>
      <c r="V301" s="219">
        <f>ROUND(E301*U301,2)</f>
        <v>0</v>
      </c>
      <c r="W301" s="219"/>
      <c r="X301" s="219" t="s">
        <v>133</v>
      </c>
      <c r="Y301" s="209"/>
      <c r="Z301" s="209"/>
      <c r="AA301" s="209"/>
      <c r="AB301" s="209"/>
      <c r="AC301" s="209"/>
      <c r="AD301" s="209"/>
      <c r="AE301" s="209"/>
      <c r="AF301" s="209"/>
      <c r="AG301" s="209" t="s">
        <v>134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48" t="s">
        <v>361</v>
      </c>
      <c r="D302" s="221"/>
      <c r="E302" s="222">
        <v>109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136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49"/>
      <c r="D303" s="238"/>
      <c r="E303" s="238"/>
      <c r="F303" s="238"/>
      <c r="G303" s="238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151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>
        <v>47</v>
      </c>
      <c r="B304" s="217" t="s">
        <v>362</v>
      </c>
      <c r="C304" s="255" t="s">
        <v>363</v>
      </c>
      <c r="D304" s="218" t="s">
        <v>0</v>
      </c>
      <c r="E304" s="237"/>
      <c r="F304" s="220"/>
      <c r="G304" s="219">
        <f>ROUND(E304*F304,2)</f>
        <v>0</v>
      </c>
      <c r="H304" s="220"/>
      <c r="I304" s="219">
        <f>ROUND(E304*H304,2)</f>
        <v>0</v>
      </c>
      <c r="J304" s="220"/>
      <c r="K304" s="219">
        <f>ROUND(E304*J304,2)</f>
        <v>0</v>
      </c>
      <c r="L304" s="219">
        <v>21</v>
      </c>
      <c r="M304" s="219">
        <f>G304*(1+L304/100)</f>
        <v>0</v>
      </c>
      <c r="N304" s="219">
        <v>0</v>
      </c>
      <c r="O304" s="219">
        <f>ROUND(E304*N304,2)</f>
        <v>0</v>
      </c>
      <c r="P304" s="219">
        <v>0</v>
      </c>
      <c r="Q304" s="219">
        <f>ROUND(E304*P304,2)</f>
        <v>0</v>
      </c>
      <c r="R304" s="219" t="s">
        <v>364</v>
      </c>
      <c r="S304" s="219" t="s">
        <v>176</v>
      </c>
      <c r="T304" s="219" t="s">
        <v>365</v>
      </c>
      <c r="U304" s="219">
        <v>0</v>
      </c>
      <c r="V304" s="219">
        <f>ROUND(E304*U304,2)</f>
        <v>0</v>
      </c>
      <c r="W304" s="219"/>
      <c r="X304" s="219" t="s">
        <v>339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340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1" t="s">
        <v>349</v>
      </c>
      <c r="D305" s="241"/>
      <c r="E305" s="241"/>
      <c r="F305" s="241"/>
      <c r="G305" s="241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179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49"/>
      <c r="D306" s="238"/>
      <c r="E306" s="238"/>
      <c r="F306" s="238"/>
      <c r="G306" s="238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151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x14ac:dyDescent="0.2">
      <c r="A307" s="224" t="s">
        <v>128</v>
      </c>
      <c r="B307" s="225" t="s">
        <v>89</v>
      </c>
      <c r="C307" s="246" t="s">
        <v>90</v>
      </c>
      <c r="D307" s="226"/>
      <c r="E307" s="227"/>
      <c r="F307" s="228"/>
      <c r="G307" s="228">
        <f>SUMIF(AG308:AG333,"&lt;&gt;NOR",G308:G333)</f>
        <v>0</v>
      </c>
      <c r="H307" s="228"/>
      <c r="I307" s="228">
        <f>SUM(I308:I333)</f>
        <v>0</v>
      </c>
      <c r="J307" s="228"/>
      <c r="K307" s="228">
        <f>SUM(K308:K333)</f>
        <v>0</v>
      </c>
      <c r="L307" s="228"/>
      <c r="M307" s="228">
        <f>SUM(M308:M333)</f>
        <v>0</v>
      </c>
      <c r="N307" s="228"/>
      <c r="O307" s="228">
        <f>SUM(O308:O333)</f>
        <v>0</v>
      </c>
      <c r="P307" s="228"/>
      <c r="Q307" s="228">
        <f>SUM(Q308:Q333)</f>
        <v>0</v>
      </c>
      <c r="R307" s="228"/>
      <c r="S307" s="228"/>
      <c r="T307" s="229"/>
      <c r="U307" s="223"/>
      <c r="V307" s="223">
        <f>SUM(V308:V333)</f>
        <v>41.480000000000004</v>
      </c>
      <c r="W307" s="223"/>
      <c r="X307" s="223"/>
      <c r="AG307" t="s">
        <v>129</v>
      </c>
    </row>
    <row r="308" spans="1:60" outlineLevel="1" x14ac:dyDescent="0.2">
      <c r="A308" s="230">
        <v>48</v>
      </c>
      <c r="B308" s="231" t="s">
        <v>366</v>
      </c>
      <c r="C308" s="247" t="s">
        <v>367</v>
      </c>
      <c r="D308" s="232" t="s">
        <v>298</v>
      </c>
      <c r="E308" s="233">
        <v>29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6.9999999999999994E-5</v>
      </c>
      <c r="O308" s="235">
        <f>ROUND(E308*N308,2)</f>
        <v>0</v>
      </c>
      <c r="P308" s="235">
        <v>0</v>
      </c>
      <c r="Q308" s="235">
        <f>ROUND(E308*P308,2)</f>
        <v>0</v>
      </c>
      <c r="R308" s="235"/>
      <c r="S308" s="235" t="s">
        <v>131</v>
      </c>
      <c r="T308" s="236" t="s">
        <v>132</v>
      </c>
      <c r="U308" s="219">
        <v>0.34</v>
      </c>
      <c r="V308" s="219">
        <f>ROUND(E308*U308,2)</f>
        <v>9.86</v>
      </c>
      <c r="W308" s="219"/>
      <c r="X308" s="219" t="s">
        <v>133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134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4"/>
      <c r="D309" s="244"/>
      <c r="E309" s="244"/>
      <c r="F309" s="244"/>
      <c r="G309" s="244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151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30">
        <v>49</v>
      </c>
      <c r="B310" s="231" t="s">
        <v>368</v>
      </c>
      <c r="C310" s="247" t="s">
        <v>369</v>
      </c>
      <c r="D310" s="232" t="s">
        <v>298</v>
      </c>
      <c r="E310" s="233">
        <v>1</v>
      </c>
      <c r="F310" s="234"/>
      <c r="G310" s="235">
        <f>ROUND(E310*F310,2)</f>
        <v>0</v>
      </c>
      <c r="H310" s="234"/>
      <c r="I310" s="235">
        <f>ROUND(E310*H310,2)</f>
        <v>0</v>
      </c>
      <c r="J310" s="234"/>
      <c r="K310" s="235">
        <f>ROUND(E310*J310,2)</f>
        <v>0</v>
      </c>
      <c r="L310" s="235">
        <v>21</v>
      </c>
      <c r="M310" s="235">
        <f>G310*(1+L310/100)</f>
        <v>0</v>
      </c>
      <c r="N310" s="235">
        <v>6.9999999999999994E-5</v>
      </c>
      <c r="O310" s="235">
        <f>ROUND(E310*N310,2)</f>
        <v>0</v>
      </c>
      <c r="P310" s="235">
        <v>0</v>
      </c>
      <c r="Q310" s="235">
        <f>ROUND(E310*P310,2)</f>
        <v>0</v>
      </c>
      <c r="R310" s="235"/>
      <c r="S310" s="235" t="s">
        <v>131</v>
      </c>
      <c r="T310" s="236" t="s">
        <v>132</v>
      </c>
      <c r="U310" s="219">
        <v>0.34</v>
      </c>
      <c r="V310" s="219">
        <f>ROUND(E310*U310,2)</f>
        <v>0.34</v>
      </c>
      <c r="W310" s="219"/>
      <c r="X310" s="219" t="s">
        <v>133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134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4"/>
      <c r="D311" s="244"/>
      <c r="E311" s="244"/>
      <c r="F311" s="244"/>
      <c r="G311" s="244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151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30">
        <v>50</v>
      </c>
      <c r="B312" s="231" t="s">
        <v>370</v>
      </c>
      <c r="C312" s="247" t="s">
        <v>371</v>
      </c>
      <c r="D312" s="232" t="s">
        <v>298</v>
      </c>
      <c r="E312" s="233">
        <v>2</v>
      </c>
      <c r="F312" s="234"/>
      <c r="G312" s="235">
        <f>ROUND(E312*F312,2)</f>
        <v>0</v>
      </c>
      <c r="H312" s="234"/>
      <c r="I312" s="235">
        <f>ROUND(E312*H312,2)</f>
        <v>0</v>
      </c>
      <c r="J312" s="234"/>
      <c r="K312" s="235">
        <f>ROUND(E312*J312,2)</f>
        <v>0</v>
      </c>
      <c r="L312" s="235">
        <v>21</v>
      </c>
      <c r="M312" s="235">
        <f>G312*(1+L312/100)</f>
        <v>0</v>
      </c>
      <c r="N312" s="235">
        <v>6.9999999999999994E-5</v>
      </c>
      <c r="O312" s="235">
        <f>ROUND(E312*N312,2)</f>
        <v>0</v>
      </c>
      <c r="P312" s="235">
        <v>0</v>
      </c>
      <c r="Q312" s="235">
        <f>ROUND(E312*P312,2)</f>
        <v>0</v>
      </c>
      <c r="R312" s="235"/>
      <c r="S312" s="235" t="s">
        <v>131</v>
      </c>
      <c r="T312" s="236" t="s">
        <v>132</v>
      </c>
      <c r="U312" s="219">
        <v>0.34</v>
      </c>
      <c r="V312" s="219">
        <f>ROUND(E312*U312,2)</f>
        <v>0.68</v>
      </c>
      <c r="W312" s="219"/>
      <c r="X312" s="219" t="s">
        <v>133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134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54"/>
      <c r="D313" s="244"/>
      <c r="E313" s="244"/>
      <c r="F313" s="244"/>
      <c r="G313" s="244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151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0">
        <v>51</v>
      </c>
      <c r="B314" s="231" t="s">
        <v>372</v>
      </c>
      <c r="C314" s="247" t="s">
        <v>373</v>
      </c>
      <c r="D314" s="232" t="s">
        <v>298</v>
      </c>
      <c r="E314" s="233">
        <v>1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6.9999999999999994E-5</v>
      </c>
      <c r="O314" s="235">
        <f>ROUND(E314*N314,2)</f>
        <v>0</v>
      </c>
      <c r="P314" s="235">
        <v>0</v>
      </c>
      <c r="Q314" s="235">
        <f>ROUND(E314*P314,2)</f>
        <v>0</v>
      </c>
      <c r="R314" s="235"/>
      <c r="S314" s="235" t="s">
        <v>131</v>
      </c>
      <c r="T314" s="236" t="s">
        <v>132</v>
      </c>
      <c r="U314" s="219">
        <v>0.34</v>
      </c>
      <c r="V314" s="219">
        <f>ROUND(E314*U314,2)</f>
        <v>0.34</v>
      </c>
      <c r="W314" s="219"/>
      <c r="X314" s="219" t="s">
        <v>133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134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4"/>
      <c r="D315" s="244"/>
      <c r="E315" s="244"/>
      <c r="F315" s="244"/>
      <c r="G315" s="244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151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30">
        <v>52</v>
      </c>
      <c r="B316" s="231" t="s">
        <v>374</v>
      </c>
      <c r="C316" s="247" t="s">
        <v>375</v>
      </c>
      <c r="D316" s="232" t="s">
        <v>298</v>
      </c>
      <c r="E316" s="233">
        <v>4</v>
      </c>
      <c r="F316" s="234"/>
      <c r="G316" s="235">
        <f>ROUND(E316*F316,2)</f>
        <v>0</v>
      </c>
      <c r="H316" s="234"/>
      <c r="I316" s="235">
        <f>ROUND(E316*H316,2)</f>
        <v>0</v>
      </c>
      <c r="J316" s="234"/>
      <c r="K316" s="235">
        <f>ROUND(E316*J316,2)</f>
        <v>0</v>
      </c>
      <c r="L316" s="235">
        <v>21</v>
      </c>
      <c r="M316" s="235">
        <f>G316*(1+L316/100)</f>
        <v>0</v>
      </c>
      <c r="N316" s="235">
        <v>6.9999999999999994E-5</v>
      </c>
      <c r="O316" s="235">
        <f>ROUND(E316*N316,2)</f>
        <v>0</v>
      </c>
      <c r="P316" s="235">
        <v>0</v>
      </c>
      <c r="Q316" s="235">
        <f>ROUND(E316*P316,2)</f>
        <v>0</v>
      </c>
      <c r="R316" s="235"/>
      <c r="S316" s="235" t="s">
        <v>131</v>
      </c>
      <c r="T316" s="236" t="s">
        <v>132</v>
      </c>
      <c r="U316" s="219">
        <v>0.34</v>
      </c>
      <c r="V316" s="219">
        <f>ROUND(E316*U316,2)</f>
        <v>1.36</v>
      </c>
      <c r="W316" s="219"/>
      <c r="X316" s="219" t="s">
        <v>133</v>
      </c>
      <c r="Y316" s="209"/>
      <c r="Z316" s="209"/>
      <c r="AA316" s="209"/>
      <c r="AB316" s="209"/>
      <c r="AC316" s="209"/>
      <c r="AD316" s="209"/>
      <c r="AE316" s="209"/>
      <c r="AF316" s="209"/>
      <c r="AG316" s="209" t="s">
        <v>134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4"/>
      <c r="D317" s="244"/>
      <c r="E317" s="244"/>
      <c r="F317" s="244"/>
      <c r="G317" s="244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151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30">
        <v>53</v>
      </c>
      <c r="B318" s="231" t="s">
        <v>376</v>
      </c>
      <c r="C318" s="247" t="s">
        <v>377</v>
      </c>
      <c r="D318" s="232" t="s">
        <v>298</v>
      </c>
      <c r="E318" s="233">
        <v>24</v>
      </c>
      <c r="F318" s="234"/>
      <c r="G318" s="235">
        <f>ROUND(E318*F318,2)</f>
        <v>0</v>
      </c>
      <c r="H318" s="234"/>
      <c r="I318" s="235">
        <f>ROUND(E318*H318,2)</f>
        <v>0</v>
      </c>
      <c r="J318" s="234"/>
      <c r="K318" s="235">
        <f>ROUND(E318*J318,2)</f>
        <v>0</v>
      </c>
      <c r="L318" s="235">
        <v>21</v>
      </c>
      <c r="M318" s="235">
        <f>G318*(1+L318/100)</f>
        <v>0</v>
      </c>
      <c r="N318" s="235">
        <v>6.9999999999999994E-5</v>
      </c>
      <c r="O318" s="235">
        <f>ROUND(E318*N318,2)</f>
        <v>0</v>
      </c>
      <c r="P318" s="235">
        <v>0</v>
      </c>
      <c r="Q318" s="235">
        <f>ROUND(E318*P318,2)</f>
        <v>0</v>
      </c>
      <c r="R318" s="235"/>
      <c r="S318" s="235" t="s">
        <v>131</v>
      </c>
      <c r="T318" s="236" t="s">
        <v>132</v>
      </c>
      <c r="U318" s="219">
        <v>0.34</v>
      </c>
      <c r="V318" s="219">
        <f>ROUND(E318*U318,2)</f>
        <v>8.16</v>
      </c>
      <c r="W318" s="219"/>
      <c r="X318" s="219" t="s">
        <v>133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134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4"/>
      <c r="D319" s="244"/>
      <c r="E319" s="244"/>
      <c r="F319" s="244"/>
      <c r="G319" s="244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151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0">
        <v>54</v>
      </c>
      <c r="B320" s="231" t="s">
        <v>378</v>
      </c>
      <c r="C320" s="247" t="s">
        <v>379</v>
      </c>
      <c r="D320" s="232" t="s">
        <v>298</v>
      </c>
      <c r="E320" s="233">
        <v>12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6.9999999999999994E-5</v>
      </c>
      <c r="O320" s="235">
        <f>ROUND(E320*N320,2)</f>
        <v>0</v>
      </c>
      <c r="P320" s="235">
        <v>0</v>
      </c>
      <c r="Q320" s="235">
        <f>ROUND(E320*P320,2)</f>
        <v>0</v>
      </c>
      <c r="R320" s="235"/>
      <c r="S320" s="235" t="s">
        <v>131</v>
      </c>
      <c r="T320" s="236" t="s">
        <v>132</v>
      </c>
      <c r="U320" s="219">
        <v>0.34</v>
      </c>
      <c r="V320" s="219">
        <f>ROUND(E320*U320,2)</f>
        <v>4.08</v>
      </c>
      <c r="W320" s="219"/>
      <c r="X320" s="219" t="s">
        <v>133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134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4"/>
      <c r="D321" s="244"/>
      <c r="E321" s="244"/>
      <c r="F321" s="244"/>
      <c r="G321" s="244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151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30">
        <v>55</v>
      </c>
      <c r="B322" s="231" t="s">
        <v>380</v>
      </c>
      <c r="C322" s="247" t="s">
        <v>381</v>
      </c>
      <c r="D322" s="232" t="s">
        <v>298</v>
      </c>
      <c r="E322" s="233">
        <v>18</v>
      </c>
      <c r="F322" s="234"/>
      <c r="G322" s="235">
        <f>ROUND(E322*F322,2)</f>
        <v>0</v>
      </c>
      <c r="H322" s="234"/>
      <c r="I322" s="235">
        <f>ROUND(E322*H322,2)</f>
        <v>0</v>
      </c>
      <c r="J322" s="234"/>
      <c r="K322" s="235">
        <f>ROUND(E322*J322,2)</f>
        <v>0</v>
      </c>
      <c r="L322" s="235">
        <v>21</v>
      </c>
      <c r="M322" s="235">
        <f>G322*(1+L322/100)</f>
        <v>0</v>
      </c>
      <c r="N322" s="235">
        <v>6.9999999999999994E-5</v>
      </c>
      <c r="O322" s="235">
        <f>ROUND(E322*N322,2)</f>
        <v>0</v>
      </c>
      <c r="P322" s="235">
        <v>0</v>
      </c>
      <c r="Q322" s="235">
        <f>ROUND(E322*P322,2)</f>
        <v>0</v>
      </c>
      <c r="R322" s="235"/>
      <c r="S322" s="235" t="s">
        <v>131</v>
      </c>
      <c r="T322" s="236" t="s">
        <v>132</v>
      </c>
      <c r="U322" s="219">
        <v>0.34</v>
      </c>
      <c r="V322" s="219">
        <f>ROUND(E322*U322,2)</f>
        <v>6.12</v>
      </c>
      <c r="W322" s="219"/>
      <c r="X322" s="219" t="s">
        <v>133</v>
      </c>
      <c r="Y322" s="209"/>
      <c r="Z322" s="209"/>
      <c r="AA322" s="209"/>
      <c r="AB322" s="209"/>
      <c r="AC322" s="209"/>
      <c r="AD322" s="209"/>
      <c r="AE322" s="209"/>
      <c r="AF322" s="209"/>
      <c r="AG322" s="209" t="s">
        <v>134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4"/>
      <c r="D323" s="244"/>
      <c r="E323" s="244"/>
      <c r="F323" s="244"/>
      <c r="G323" s="244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151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0">
        <v>56</v>
      </c>
      <c r="B324" s="231" t="s">
        <v>382</v>
      </c>
      <c r="C324" s="247" t="s">
        <v>383</v>
      </c>
      <c r="D324" s="232" t="s">
        <v>298</v>
      </c>
      <c r="E324" s="233">
        <v>1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6.9999999999999994E-5</v>
      </c>
      <c r="O324" s="235">
        <f>ROUND(E324*N324,2)</f>
        <v>0</v>
      </c>
      <c r="P324" s="235">
        <v>0</v>
      </c>
      <c r="Q324" s="235">
        <f>ROUND(E324*P324,2)</f>
        <v>0</v>
      </c>
      <c r="R324" s="235"/>
      <c r="S324" s="235" t="s">
        <v>131</v>
      </c>
      <c r="T324" s="236" t="s">
        <v>132</v>
      </c>
      <c r="U324" s="219">
        <v>0.34</v>
      </c>
      <c r="V324" s="219">
        <f>ROUND(E324*U324,2)</f>
        <v>0.34</v>
      </c>
      <c r="W324" s="219"/>
      <c r="X324" s="219" t="s">
        <v>133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134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54"/>
      <c r="D325" s="244"/>
      <c r="E325" s="244"/>
      <c r="F325" s="244"/>
      <c r="G325" s="244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151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0">
        <v>57</v>
      </c>
      <c r="B326" s="231" t="s">
        <v>384</v>
      </c>
      <c r="C326" s="247" t="s">
        <v>385</v>
      </c>
      <c r="D326" s="232" t="s">
        <v>298</v>
      </c>
      <c r="E326" s="233">
        <v>19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6.9999999999999994E-5</v>
      </c>
      <c r="O326" s="235">
        <f>ROUND(E326*N326,2)</f>
        <v>0</v>
      </c>
      <c r="P326" s="235">
        <v>0</v>
      </c>
      <c r="Q326" s="235">
        <f>ROUND(E326*P326,2)</f>
        <v>0</v>
      </c>
      <c r="R326" s="235"/>
      <c r="S326" s="235" t="s">
        <v>131</v>
      </c>
      <c r="T326" s="236" t="s">
        <v>132</v>
      </c>
      <c r="U326" s="219">
        <v>0.34</v>
      </c>
      <c r="V326" s="219">
        <f>ROUND(E326*U326,2)</f>
        <v>6.46</v>
      </c>
      <c r="W326" s="219"/>
      <c r="X326" s="219" t="s">
        <v>133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134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4"/>
      <c r="D327" s="244"/>
      <c r="E327" s="244"/>
      <c r="F327" s="244"/>
      <c r="G327" s="244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151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58</v>
      </c>
      <c r="B328" s="231" t="s">
        <v>386</v>
      </c>
      <c r="C328" s="247" t="s">
        <v>387</v>
      </c>
      <c r="D328" s="232" t="s">
        <v>298</v>
      </c>
      <c r="E328" s="233">
        <v>2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6.9999999999999994E-5</v>
      </c>
      <c r="O328" s="235">
        <f>ROUND(E328*N328,2)</f>
        <v>0</v>
      </c>
      <c r="P328" s="235">
        <v>0</v>
      </c>
      <c r="Q328" s="235">
        <f>ROUND(E328*P328,2)</f>
        <v>0</v>
      </c>
      <c r="R328" s="235"/>
      <c r="S328" s="235" t="s">
        <v>131</v>
      </c>
      <c r="T328" s="236" t="s">
        <v>132</v>
      </c>
      <c r="U328" s="219">
        <v>0.34</v>
      </c>
      <c r="V328" s="219">
        <f>ROUND(E328*U328,2)</f>
        <v>0.68</v>
      </c>
      <c r="W328" s="219"/>
      <c r="X328" s="219" t="s">
        <v>133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134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4"/>
      <c r="D329" s="244"/>
      <c r="E329" s="244"/>
      <c r="F329" s="244"/>
      <c r="G329" s="244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151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0">
        <v>59</v>
      </c>
      <c r="B330" s="231" t="s">
        <v>388</v>
      </c>
      <c r="C330" s="247" t="s">
        <v>389</v>
      </c>
      <c r="D330" s="232" t="s">
        <v>298</v>
      </c>
      <c r="E330" s="233">
        <v>1</v>
      </c>
      <c r="F330" s="234"/>
      <c r="G330" s="235">
        <f>ROUND(E330*F330,2)</f>
        <v>0</v>
      </c>
      <c r="H330" s="234"/>
      <c r="I330" s="235">
        <f>ROUND(E330*H330,2)</f>
        <v>0</v>
      </c>
      <c r="J330" s="234"/>
      <c r="K330" s="235">
        <f>ROUND(E330*J330,2)</f>
        <v>0</v>
      </c>
      <c r="L330" s="235">
        <v>21</v>
      </c>
      <c r="M330" s="235">
        <f>G330*(1+L330/100)</f>
        <v>0</v>
      </c>
      <c r="N330" s="235">
        <v>6.9999999999999994E-5</v>
      </c>
      <c r="O330" s="235">
        <f>ROUND(E330*N330,2)</f>
        <v>0</v>
      </c>
      <c r="P330" s="235">
        <v>0</v>
      </c>
      <c r="Q330" s="235">
        <f>ROUND(E330*P330,2)</f>
        <v>0</v>
      </c>
      <c r="R330" s="235"/>
      <c r="S330" s="235" t="s">
        <v>131</v>
      </c>
      <c r="T330" s="236" t="s">
        <v>132</v>
      </c>
      <c r="U330" s="219">
        <v>0.34</v>
      </c>
      <c r="V330" s="219">
        <f>ROUND(E330*U330,2)</f>
        <v>0.34</v>
      </c>
      <c r="W330" s="219"/>
      <c r="X330" s="219" t="s">
        <v>133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134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54"/>
      <c r="D331" s="244"/>
      <c r="E331" s="244"/>
      <c r="F331" s="244"/>
      <c r="G331" s="244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151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30">
        <v>60</v>
      </c>
      <c r="B332" s="231" t="s">
        <v>390</v>
      </c>
      <c r="C332" s="247" t="s">
        <v>391</v>
      </c>
      <c r="D332" s="232" t="s">
        <v>298</v>
      </c>
      <c r="E332" s="233">
        <v>8</v>
      </c>
      <c r="F332" s="234"/>
      <c r="G332" s="235">
        <f>ROUND(E332*F332,2)</f>
        <v>0</v>
      </c>
      <c r="H332" s="234"/>
      <c r="I332" s="235">
        <f>ROUND(E332*H332,2)</f>
        <v>0</v>
      </c>
      <c r="J332" s="234"/>
      <c r="K332" s="235">
        <f>ROUND(E332*J332,2)</f>
        <v>0</v>
      </c>
      <c r="L332" s="235">
        <v>21</v>
      </c>
      <c r="M332" s="235">
        <f>G332*(1+L332/100)</f>
        <v>0</v>
      </c>
      <c r="N332" s="235">
        <v>6.9999999999999994E-5</v>
      </c>
      <c r="O332" s="235">
        <f>ROUND(E332*N332,2)</f>
        <v>0</v>
      </c>
      <c r="P332" s="235">
        <v>0</v>
      </c>
      <c r="Q332" s="235">
        <f>ROUND(E332*P332,2)</f>
        <v>0</v>
      </c>
      <c r="R332" s="235"/>
      <c r="S332" s="235" t="s">
        <v>131</v>
      </c>
      <c r="T332" s="236" t="s">
        <v>132</v>
      </c>
      <c r="U332" s="219">
        <v>0.34</v>
      </c>
      <c r="V332" s="219">
        <f>ROUND(E332*U332,2)</f>
        <v>2.72</v>
      </c>
      <c r="W332" s="219"/>
      <c r="X332" s="219" t="s">
        <v>133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134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4"/>
      <c r="D333" s="244"/>
      <c r="E333" s="244"/>
      <c r="F333" s="244"/>
      <c r="G333" s="244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151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x14ac:dyDescent="0.2">
      <c r="A334" s="224" t="s">
        <v>128</v>
      </c>
      <c r="B334" s="225" t="s">
        <v>91</v>
      </c>
      <c r="C334" s="246" t="s">
        <v>92</v>
      </c>
      <c r="D334" s="226"/>
      <c r="E334" s="227"/>
      <c r="F334" s="228"/>
      <c r="G334" s="228">
        <f>SUMIF(AG335:AG357,"&lt;&gt;NOR",G335:G357)</f>
        <v>0</v>
      </c>
      <c r="H334" s="228"/>
      <c r="I334" s="228">
        <f>SUM(I335:I357)</f>
        <v>0</v>
      </c>
      <c r="J334" s="228"/>
      <c r="K334" s="228">
        <f>SUM(K335:K357)</f>
        <v>0</v>
      </c>
      <c r="L334" s="228"/>
      <c r="M334" s="228">
        <f>SUM(M335:M357)</f>
        <v>0</v>
      </c>
      <c r="N334" s="228"/>
      <c r="O334" s="228">
        <f>SUM(O335:O357)</f>
        <v>0.23</v>
      </c>
      <c r="P334" s="228"/>
      <c r="Q334" s="228">
        <f>SUM(Q335:Q357)</f>
        <v>0</v>
      </c>
      <c r="R334" s="228"/>
      <c r="S334" s="228"/>
      <c r="T334" s="229"/>
      <c r="U334" s="223"/>
      <c r="V334" s="223">
        <f>SUM(V335:V357)</f>
        <v>0</v>
      </c>
      <c r="W334" s="223"/>
      <c r="X334" s="223"/>
      <c r="AG334" t="s">
        <v>129</v>
      </c>
    </row>
    <row r="335" spans="1:60" outlineLevel="1" x14ac:dyDescent="0.2">
      <c r="A335" s="230">
        <v>61</v>
      </c>
      <c r="B335" s="231" t="s">
        <v>392</v>
      </c>
      <c r="C335" s="247" t="s">
        <v>393</v>
      </c>
      <c r="D335" s="232" t="s">
        <v>154</v>
      </c>
      <c r="E335" s="233">
        <v>307.91039999999998</v>
      </c>
      <c r="F335" s="234"/>
      <c r="G335" s="235">
        <f>ROUND(E335*F335,2)</f>
        <v>0</v>
      </c>
      <c r="H335" s="234"/>
      <c r="I335" s="235">
        <f>ROUND(E335*H335,2)</f>
        <v>0</v>
      </c>
      <c r="J335" s="234"/>
      <c r="K335" s="235">
        <f>ROUND(E335*J335,2)</f>
        <v>0</v>
      </c>
      <c r="L335" s="235">
        <v>21</v>
      </c>
      <c r="M335" s="235">
        <f>G335*(1+L335/100)</f>
        <v>0</v>
      </c>
      <c r="N335" s="235">
        <v>4.2000000000000002E-4</v>
      </c>
      <c r="O335" s="235">
        <f>ROUND(E335*N335,2)</f>
        <v>0.13</v>
      </c>
      <c r="P335" s="235">
        <v>0</v>
      </c>
      <c r="Q335" s="235">
        <f>ROUND(E335*P335,2)</f>
        <v>0</v>
      </c>
      <c r="R335" s="235" t="s">
        <v>394</v>
      </c>
      <c r="S335" s="235" t="s">
        <v>176</v>
      </c>
      <c r="T335" s="236" t="s">
        <v>177</v>
      </c>
      <c r="U335" s="219">
        <v>0</v>
      </c>
      <c r="V335" s="219">
        <f>ROUND(E335*U335,2)</f>
        <v>0</v>
      </c>
      <c r="W335" s="219"/>
      <c r="X335" s="219" t="s">
        <v>395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396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48" t="s">
        <v>170</v>
      </c>
      <c r="D336" s="221"/>
      <c r="E336" s="222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136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48" t="s">
        <v>171</v>
      </c>
      <c r="D337" s="221"/>
      <c r="E337" s="222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136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48" t="s">
        <v>172</v>
      </c>
      <c r="D338" s="221"/>
      <c r="E338" s="222">
        <v>307.91039999999998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136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49"/>
      <c r="D339" s="238"/>
      <c r="E339" s="238"/>
      <c r="F339" s="238"/>
      <c r="G339" s="238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151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ht="22.5" outlineLevel="1" x14ac:dyDescent="0.2">
      <c r="A340" s="230">
        <v>62</v>
      </c>
      <c r="B340" s="231" t="s">
        <v>397</v>
      </c>
      <c r="C340" s="247" t="s">
        <v>398</v>
      </c>
      <c r="D340" s="232" t="s">
        <v>154</v>
      </c>
      <c r="E340" s="233">
        <v>184.16437999999999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3.6999999999999999E-4</v>
      </c>
      <c r="O340" s="235">
        <f>ROUND(E340*N340,2)</f>
        <v>7.0000000000000007E-2</v>
      </c>
      <c r="P340" s="235">
        <v>0</v>
      </c>
      <c r="Q340" s="235">
        <f>ROUND(E340*P340,2)</f>
        <v>0</v>
      </c>
      <c r="R340" s="235" t="s">
        <v>394</v>
      </c>
      <c r="S340" s="235" t="s">
        <v>176</v>
      </c>
      <c r="T340" s="236" t="s">
        <v>399</v>
      </c>
      <c r="U340" s="219">
        <v>0</v>
      </c>
      <c r="V340" s="219">
        <f>ROUND(E340*U340,2)</f>
        <v>0</v>
      </c>
      <c r="W340" s="219"/>
      <c r="X340" s="219" t="s">
        <v>395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396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48" t="s">
        <v>155</v>
      </c>
      <c r="D341" s="221"/>
      <c r="E341" s="222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136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48" t="s">
        <v>156</v>
      </c>
      <c r="D342" s="221"/>
      <c r="E342" s="222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136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48" t="s">
        <v>157</v>
      </c>
      <c r="D343" s="221"/>
      <c r="E343" s="222">
        <v>47.44688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136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48" t="s">
        <v>158</v>
      </c>
      <c r="D344" s="221"/>
      <c r="E344" s="222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136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48" t="s">
        <v>159</v>
      </c>
      <c r="D345" s="221"/>
      <c r="E345" s="222">
        <v>43.548749999999998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136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48" t="s">
        <v>160</v>
      </c>
      <c r="D346" s="221"/>
      <c r="E346" s="222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136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48" t="s">
        <v>161</v>
      </c>
      <c r="D347" s="221"/>
      <c r="E347" s="222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136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48" t="s">
        <v>162</v>
      </c>
      <c r="D348" s="221"/>
      <c r="E348" s="222">
        <v>66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136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48" t="s">
        <v>155</v>
      </c>
      <c r="D349" s="221"/>
      <c r="E349" s="222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136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48" t="s">
        <v>165</v>
      </c>
      <c r="D350" s="221"/>
      <c r="E350" s="222">
        <v>27.168749999999999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09"/>
      <c r="Z350" s="209"/>
      <c r="AA350" s="209"/>
      <c r="AB350" s="209"/>
      <c r="AC350" s="209"/>
      <c r="AD350" s="209"/>
      <c r="AE350" s="209"/>
      <c r="AF350" s="209"/>
      <c r="AG350" s="209" t="s">
        <v>136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49"/>
      <c r="D351" s="238"/>
      <c r="E351" s="238"/>
      <c r="F351" s="238"/>
      <c r="G351" s="238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151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30">
        <v>63</v>
      </c>
      <c r="B352" s="231" t="s">
        <v>400</v>
      </c>
      <c r="C352" s="247" t="s">
        <v>401</v>
      </c>
      <c r="D352" s="232" t="s">
        <v>154</v>
      </c>
      <c r="E352" s="233">
        <v>102.63679999999999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5">
        <v>2.5999999999999998E-4</v>
      </c>
      <c r="O352" s="235">
        <f>ROUND(E352*N352,2)</f>
        <v>0.03</v>
      </c>
      <c r="P352" s="235">
        <v>0</v>
      </c>
      <c r="Q352" s="235">
        <f>ROUND(E352*P352,2)</f>
        <v>0</v>
      </c>
      <c r="R352" s="235" t="s">
        <v>394</v>
      </c>
      <c r="S352" s="235" t="s">
        <v>176</v>
      </c>
      <c r="T352" s="236" t="s">
        <v>177</v>
      </c>
      <c r="U352" s="219">
        <v>0</v>
      </c>
      <c r="V352" s="219">
        <f>ROUND(E352*U352,2)</f>
        <v>0</v>
      </c>
      <c r="W352" s="219"/>
      <c r="X352" s="219" t="s">
        <v>395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396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ht="22.5" outlineLevel="1" x14ac:dyDescent="0.2">
      <c r="A353" s="216"/>
      <c r="B353" s="217"/>
      <c r="C353" s="250" t="s">
        <v>402</v>
      </c>
      <c r="D353" s="240"/>
      <c r="E353" s="240"/>
      <c r="F353" s="240"/>
      <c r="G353" s="240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179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39" t="str">
        <f>C353</f>
        <v>Oškrabání, jednonásobné mydlení, částečné vyhlazení malířskou masou jednonásobné, malba dvojnásobná, bez pačokování, jednobarevná s bílým stropem.</v>
      </c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48" t="s">
        <v>170</v>
      </c>
      <c r="D354" s="221"/>
      <c r="E354" s="222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136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48" t="s">
        <v>403</v>
      </c>
      <c r="D355" s="221"/>
      <c r="E355" s="222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136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48" t="s">
        <v>404</v>
      </c>
      <c r="D356" s="221"/>
      <c r="E356" s="222">
        <v>102.63679999999999</v>
      </c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136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49"/>
      <c r="D357" s="238"/>
      <c r="E357" s="238"/>
      <c r="F357" s="238"/>
      <c r="G357" s="238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151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x14ac:dyDescent="0.2">
      <c r="A358" s="224" t="s">
        <v>128</v>
      </c>
      <c r="B358" s="225" t="s">
        <v>93</v>
      </c>
      <c r="C358" s="246" t="s">
        <v>94</v>
      </c>
      <c r="D358" s="226"/>
      <c r="E358" s="227"/>
      <c r="F358" s="228"/>
      <c r="G358" s="228">
        <f>SUMIF(AG359:AG371,"&lt;&gt;NOR",G359:G371)</f>
        <v>0</v>
      </c>
      <c r="H358" s="228"/>
      <c r="I358" s="228">
        <f>SUM(I359:I371)</f>
        <v>0</v>
      </c>
      <c r="J358" s="228"/>
      <c r="K358" s="228">
        <f>SUM(K359:K371)</f>
        <v>0</v>
      </c>
      <c r="L358" s="228"/>
      <c r="M358" s="228">
        <f>SUM(M359:M371)</f>
        <v>0</v>
      </c>
      <c r="N358" s="228"/>
      <c r="O358" s="228">
        <f>SUM(O359:O371)</f>
        <v>8.14</v>
      </c>
      <c r="P358" s="228"/>
      <c r="Q358" s="228">
        <f>SUM(Q359:Q371)</f>
        <v>0</v>
      </c>
      <c r="R358" s="228"/>
      <c r="S358" s="228"/>
      <c r="T358" s="229"/>
      <c r="U358" s="223"/>
      <c r="V358" s="223">
        <f>SUM(V359:V371)</f>
        <v>742.47</v>
      </c>
      <c r="W358" s="223"/>
      <c r="X358" s="223"/>
      <c r="AG358" t="s">
        <v>129</v>
      </c>
    </row>
    <row r="359" spans="1:60" ht="22.5" outlineLevel="1" x14ac:dyDescent="0.2">
      <c r="A359" s="230">
        <v>64</v>
      </c>
      <c r="B359" s="231" t="s">
        <v>405</v>
      </c>
      <c r="C359" s="247" t="s">
        <v>406</v>
      </c>
      <c r="D359" s="232" t="s">
        <v>154</v>
      </c>
      <c r="E359" s="233">
        <v>863.33624999999995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9.4299999999999991E-3</v>
      </c>
      <c r="O359" s="235">
        <f>ROUND(E359*N359,2)</f>
        <v>8.14</v>
      </c>
      <c r="P359" s="235">
        <v>0</v>
      </c>
      <c r="Q359" s="235">
        <f>ROUND(E359*P359,2)</f>
        <v>0</v>
      </c>
      <c r="R359" s="235"/>
      <c r="S359" s="235" t="s">
        <v>131</v>
      </c>
      <c r="T359" s="236" t="s">
        <v>132</v>
      </c>
      <c r="U359" s="219">
        <v>0.86</v>
      </c>
      <c r="V359" s="219">
        <f>ROUND(E359*U359,2)</f>
        <v>742.47</v>
      </c>
      <c r="W359" s="219"/>
      <c r="X359" s="219" t="s">
        <v>133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134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53" t="s">
        <v>407</v>
      </c>
      <c r="D360" s="243"/>
      <c r="E360" s="243"/>
      <c r="F360" s="243"/>
      <c r="G360" s="243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194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48" t="s">
        <v>408</v>
      </c>
      <c r="D361" s="221"/>
      <c r="E361" s="222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136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48" t="s">
        <v>155</v>
      </c>
      <c r="D362" s="221"/>
      <c r="E362" s="222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136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16"/>
      <c r="B363" s="217"/>
      <c r="C363" s="248" t="s">
        <v>156</v>
      </c>
      <c r="D363" s="221"/>
      <c r="E363" s="222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136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48" t="s">
        <v>280</v>
      </c>
      <c r="D364" s="221"/>
      <c r="E364" s="222">
        <v>94.893749999999997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136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48" t="s">
        <v>158</v>
      </c>
      <c r="D365" s="221"/>
      <c r="E365" s="222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136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48" t="s">
        <v>281</v>
      </c>
      <c r="D366" s="221"/>
      <c r="E366" s="222">
        <v>87.097499999999997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136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48" t="s">
        <v>282</v>
      </c>
      <c r="D367" s="221"/>
      <c r="E367" s="222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136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16"/>
      <c r="B368" s="217"/>
      <c r="C368" s="248" t="s">
        <v>283</v>
      </c>
      <c r="D368" s="221"/>
      <c r="E368" s="222">
        <v>232.3125</v>
      </c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136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48" t="s">
        <v>284</v>
      </c>
      <c r="D369" s="221"/>
      <c r="E369" s="222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136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48" t="s">
        <v>285</v>
      </c>
      <c r="D370" s="221"/>
      <c r="E370" s="222">
        <v>449.03250000000003</v>
      </c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136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49"/>
      <c r="D371" s="238"/>
      <c r="E371" s="238"/>
      <c r="F371" s="238"/>
      <c r="G371" s="238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151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x14ac:dyDescent="0.2">
      <c r="A372" s="224" t="s">
        <v>128</v>
      </c>
      <c r="B372" s="225" t="s">
        <v>95</v>
      </c>
      <c r="C372" s="246" t="s">
        <v>96</v>
      </c>
      <c r="D372" s="226"/>
      <c r="E372" s="227"/>
      <c r="F372" s="228"/>
      <c r="G372" s="228">
        <f>SUMIF(AG373:AG374,"&lt;&gt;NOR",G373:G374)</f>
        <v>0</v>
      </c>
      <c r="H372" s="228"/>
      <c r="I372" s="228">
        <f>SUM(I373:I374)</f>
        <v>0</v>
      </c>
      <c r="J372" s="228"/>
      <c r="K372" s="228">
        <f>SUM(K373:K374)</f>
        <v>0</v>
      </c>
      <c r="L372" s="228"/>
      <c r="M372" s="228">
        <f>SUM(M373:M374)</f>
        <v>0</v>
      </c>
      <c r="N372" s="228"/>
      <c r="O372" s="228">
        <f>SUM(O373:O374)</f>
        <v>0</v>
      </c>
      <c r="P372" s="228"/>
      <c r="Q372" s="228">
        <f>SUM(Q373:Q374)</f>
        <v>0</v>
      </c>
      <c r="R372" s="228"/>
      <c r="S372" s="228"/>
      <c r="T372" s="229"/>
      <c r="U372" s="223"/>
      <c r="V372" s="223">
        <f>SUM(V373:V374)</f>
        <v>0</v>
      </c>
      <c r="W372" s="223"/>
      <c r="X372" s="223"/>
      <c r="AG372" t="s">
        <v>129</v>
      </c>
    </row>
    <row r="373" spans="1:60" outlineLevel="1" x14ac:dyDescent="0.2">
      <c r="A373" s="230">
        <v>65</v>
      </c>
      <c r="B373" s="231" t="s">
        <v>409</v>
      </c>
      <c r="C373" s="247" t="s">
        <v>410</v>
      </c>
      <c r="D373" s="232" t="s">
        <v>220</v>
      </c>
      <c r="E373" s="233">
        <v>1</v>
      </c>
      <c r="F373" s="234"/>
      <c r="G373" s="235">
        <f>ROUND(E373*F373,2)</f>
        <v>0</v>
      </c>
      <c r="H373" s="234"/>
      <c r="I373" s="235">
        <f>ROUND(E373*H373,2)</f>
        <v>0</v>
      </c>
      <c r="J373" s="234"/>
      <c r="K373" s="235">
        <f>ROUND(E373*J373,2)</f>
        <v>0</v>
      </c>
      <c r="L373" s="235">
        <v>21</v>
      </c>
      <c r="M373" s="235">
        <f>G373*(1+L373/100)</f>
        <v>0</v>
      </c>
      <c r="N373" s="235">
        <v>0</v>
      </c>
      <c r="O373" s="235">
        <f>ROUND(E373*N373,2)</f>
        <v>0</v>
      </c>
      <c r="P373" s="235">
        <v>0</v>
      </c>
      <c r="Q373" s="235">
        <f>ROUND(E373*P373,2)</f>
        <v>0</v>
      </c>
      <c r="R373" s="235"/>
      <c r="S373" s="235" t="s">
        <v>131</v>
      </c>
      <c r="T373" s="236" t="s">
        <v>132</v>
      </c>
      <c r="U373" s="219">
        <v>0</v>
      </c>
      <c r="V373" s="219">
        <f>ROUND(E373*U373,2)</f>
        <v>0</v>
      </c>
      <c r="W373" s="219"/>
      <c r="X373" s="219" t="s">
        <v>133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134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54"/>
      <c r="D374" s="244"/>
      <c r="E374" s="244"/>
      <c r="F374" s="244"/>
      <c r="G374" s="244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151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x14ac:dyDescent="0.2">
      <c r="A375" s="224" t="s">
        <v>128</v>
      </c>
      <c r="B375" s="225" t="s">
        <v>97</v>
      </c>
      <c r="C375" s="246" t="s">
        <v>98</v>
      </c>
      <c r="D375" s="226"/>
      <c r="E375" s="227"/>
      <c r="F375" s="228"/>
      <c r="G375" s="228">
        <f>SUMIF(AG376:AG412,"&lt;&gt;NOR",G376:G412)</f>
        <v>0</v>
      </c>
      <c r="H375" s="228"/>
      <c r="I375" s="228">
        <f>SUM(I376:I412)</f>
        <v>0</v>
      </c>
      <c r="J375" s="228"/>
      <c r="K375" s="228">
        <f>SUM(K376:K412)</f>
        <v>0</v>
      </c>
      <c r="L375" s="228"/>
      <c r="M375" s="228">
        <f>SUM(M376:M412)</f>
        <v>0</v>
      </c>
      <c r="N375" s="228"/>
      <c r="O375" s="228">
        <f>SUM(O376:O412)</f>
        <v>0</v>
      </c>
      <c r="P375" s="228"/>
      <c r="Q375" s="228">
        <f>SUM(Q376:Q412)</f>
        <v>0</v>
      </c>
      <c r="R375" s="228"/>
      <c r="S375" s="228"/>
      <c r="T375" s="229"/>
      <c r="U375" s="223"/>
      <c r="V375" s="223">
        <f>SUM(V376:V412)</f>
        <v>1179.8600000000001</v>
      </c>
      <c r="W375" s="223"/>
      <c r="X375" s="223"/>
      <c r="AG375" t="s">
        <v>129</v>
      </c>
    </row>
    <row r="376" spans="1:60" ht="22.5" outlineLevel="1" x14ac:dyDescent="0.2">
      <c r="A376" s="230">
        <v>66</v>
      </c>
      <c r="B376" s="231" t="s">
        <v>411</v>
      </c>
      <c r="C376" s="247" t="s">
        <v>412</v>
      </c>
      <c r="D376" s="232" t="s">
        <v>338</v>
      </c>
      <c r="E376" s="233">
        <v>260.22251999999997</v>
      </c>
      <c r="F376" s="234"/>
      <c r="G376" s="235">
        <f>ROUND(E376*F376,2)</f>
        <v>0</v>
      </c>
      <c r="H376" s="234"/>
      <c r="I376" s="235">
        <f>ROUND(E376*H376,2)</f>
        <v>0</v>
      </c>
      <c r="J376" s="234"/>
      <c r="K376" s="235">
        <f>ROUND(E376*J376,2)</f>
        <v>0</v>
      </c>
      <c r="L376" s="235">
        <v>21</v>
      </c>
      <c r="M376" s="235">
        <f>G376*(1+L376/100)</f>
        <v>0</v>
      </c>
      <c r="N376" s="235">
        <v>0</v>
      </c>
      <c r="O376" s="235">
        <f>ROUND(E376*N376,2)</f>
        <v>0</v>
      </c>
      <c r="P376" s="235">
        <v>0</v>
      </c>
      <c r="Q376" s="235">
        <f>ROUND(E376*P376,2)</f>
        <v>0</v>
      </c>
      <c r="R376" s="235" t="s">
        <v>272</v>
      </c>
      <c r="S376" s="235" t="s">
        <v>176</v>
      </c>
      <c r="T376" s="236" t="s">
        <v>177</v>
      </c>
      <c r="U376" s="219">
        <v>0.93300000000000005</v>
      </c>
      <c r="V376" s="219">
        <f>ROUND(E376*U376,2)</f>
        <v>242.79</v>
      </c>
      <c r="W376" s="219"/>
      <c r="X376" s="219" t="s">
        <v>413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414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48" t="s">
        <v>415</v>
      </c>
      <c r="D377" s="221"/>
      <c r="E377" s="222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136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16"/>
      <c r="B378" s="217"/>
      <c r="C378" s="248" t="s">
        <v>416</v>
      </c>
      <c r="D378" s="221"/>
      <c r="E378" s="222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136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16"/>
      <c r="B379" s="217"/>
      <c r="C379" s="248" t="s">
        <v>417</v>
      </c>
      <c r="D379" s="221"/>
      <c r="E379" s="222">
        <v>260.22251999999997</v>
      </c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136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16"/>
      <c r="B380" s="217"/>
      <c r="C380" s="249"/>
      <c r="D380" s="238"/>
      <c r="E380" s="238"/>
      <c r="F380" s="238"/>
      <c r="G380" s="238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151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30">
        <v>67</v>
      </c>
      <c r="B381" s="231" t="s">
        <v>418</v>
      </c>
      <c r="C381" s="247" t="s">
        <v>419</v>
      </c>
      <c r="D381" s="232" t="s">
        <v>338</v>
      </c>
      <c r="E381" s="233">
        <v>780.66758000000004</v>
      </c>
      <c r="F381" s="234"/>
      <c r="G381" s="235">
        <f>ROUND(E381*F381,2)</f>
        <v>0</v>
      </c>
      <c r="H381" s="234"/>
      <c r="I381" s="235">
        <f>ROUND(E381*H381,2)</f>
        <v>0</v>
      </c>
      <c r="J381" s="234"/>
      <c r="K381" s="235">
        <f>ROUND(E381*J381,2)</f>
        <v>0</v>
      </c>
      <c r="L381" s="235">
        <v>21</v>
      </c>
      <c r="M381" s="235">
        <f>G381*(1+L381/100)</f>
        <v>0</v>
      </c>
      <c r="N381" s="235">
        <v>0</v>
      </c>
      <c r="O381" s="235">
        <f>ROUND(E381*N381,2)</f>
        <v>0</v>
      </c>
      <c r="P381" s="235">
        <v>0</v>
      </c>
      <c r="Q381" s="235">
        <f>ROUND(E381*P381,2)</f>
        <v>0</v>
      </c>
      <c r="R381" s="235" t="s">
        <v>272</v>
      </c>
      <c r="S381" s="235" t="s">
        <v>176</v>
      </c>
      <c r="T381" s="236" t="s">
        <v>177</v>
      </c>
      <c r="U381" s="219">
        <v>0.65300000000000002</v>
      </c>
      <c r="V381" s="219">
        <f>ROUND(E381*U381,2)</f>
        <v>509.78</v>
      </c>
      <c r="W381" s="219"/>
      <c r="X381" s="219" t="s">
        <v>413</v>
      </c>
      <c r="Y381" s="209"/>
      <c r="Z381" s="209"/>
      <c r="AA381" s="209"/>
      <c r="AB381" s="209"/>
      <c r="AC381" s="209"/>
      <c r="AD381" s="209"/>
      <c r="AE381" s="209"/>
      <c r="AF381" s="209"/>
      <c r="AG381" s="209" t="s">
        <v>414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16"/>
      <c r="B382" s="217"/>
      <c r="C382" s="248" t="s">
        <v>415</v>
      </c>
      <c r="D382" s="221"/>
      <c r="E382" s="222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09"/>
      <c r="Z382" s="209"/>
      <c r="AA382" s="209"/>
      <c r="AB382" s="209"/>
      <c r="AC382" s="209"/>
      <c r="AD382" s="209"/>
      <c r="AE382" s="209"/>
      <c r="AF382" s="209"/>
      <c r="AG382" s="209" t="s">
        <v>136</v>
      </c>
      <c r="AH382" s="209">
        <v>0</v>
      </c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48" t="s">
        <v>416</v>
      </c>
      <c r="D383" s="221"/>
      <c r="E383" s="222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136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16"/>
      <c r="B384" s="217"/>
      <c r="C384" s="248" t="s">
        <v>420</v>
      </c>
      <c r="D384" s="221"/>
      <c r="E384" s="222">
        <v>780.66758000000004</v>
      </c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136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49"/>
      <c r="D385" s="238"/>
      <c r="E385" s="238"/>
      <c r="F385" s="238"/>
      <c r="G385" s="238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151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30">
        <v>68</v>
      </c>
      <c r="B386" s="231" t="s">
        <v>421</v>
      </c>
      <c r="C386" s="247" t="s">
        <v>422</v>
      </c>
      <c r="D386" s="232" t="s">
        <v>338</v>
      </c>
      <c r="E386" s="233">
        <v>260.22251999999997</v>
      </c>
      <c r="F386" s="234"/>
      <c r="G386" s="235">
        <f>ROUND(E386*F386,2)</f>
        <v>0</v>
      </c>
      <c r="H386" s="234"/>
      <c r="I386" s="235">
        <f>ROUND(E386*H386,2)</f>
        <v>0</v>
      </c>
      <c r="J386" s="234"/>
      <c r="K386" s="235">
        <f>ROUND(E386*J386,2)</f>
        <v>0</v>
      </c>
      <c r="L386" s="235">
        <v>21</v>
      </c>
      <c r="M386" s="235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5" t="s">
        <v>272</v>
      </c>
      <c r="S386" s="235" t="s">
        <v>176</v>
      </c>
      <c r="T386" s="236" t="s">
        <v>177</v>
      </c>
      <c r="U386" s="219">
        <v>0.49</v>
      </c>
      <c r="V386" s="219">
        <f>ROUND(E386*U386,2)</f>
        <v>127.51</v>
      </c>
      <c r="W386" s="219"/>
      <c r="X386" s="219" t="s">
        <v>413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414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16"/>
      <c r="B387" s="217"/>
      <c r="C387" s="253" t="s">
        <v>423</v>
      </c>
      <c r="D387" s="243"/>
      <c r="E387" s="243"/>
      <c r="F387" s="243"/>
      <c r="G387" s="243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194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16"/>
      <c r="B388" s="217"/>
      <c r="C388" s="248" t="s">
        <v>415</v>
      </c>
      <c r="D388" s="221"/>
      <c r="E388" s="222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09"/>
      <c r="Z388" s="209"/>
      <c r="AA388" s="209"/>
      <c r="AB388" s="209"/>
      <c r="AC388" s="209"/>
      <c r="AD388" s="209"/>
      <c r="AE388" s="209"/>
      <c r="AF388" s="209"/>
      <c r="AG388" s="209" t="s">
        <v>136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48" t="s">
        <v>416</v>
      </c>
      <c r="D389" s="221"/>
      <c r="E389" s="222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136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16"/>
      <c r="B390" s="217"/>
      <c r="C390" s="248" t="s">
        <v>417</v>
      </c>
      <c r="D390" s="221"/>
      <c r="E390" s="222">
        <v>260.22251999999997</v>
      </c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09"/>
      <c r="Z390" s="209"/>
      <c r="AA390" s="209"/>
      <c r="AB390" s="209"/>
      <c r="AC390" s="209"/>
      <c r="AD390" s="209"/>
      <c r="AE390" s="209"/>
      <c r="AF390" s="209"/>
      <c r="AG390" s="209" t="s">
        <v>136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49"/>
      <c r="D391" s="238"/>
      <c r="E391" s="238"/>
      <c r="F391" s="238"/>
      <c r="G391" s="238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151</v>
      </c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30">
        <v>69</v>
      </c>
      <c r="B392" s="231" t="s">
        <v>424</v>
      </c>
      <c r="C392" s="247" t="s">
        <v>425</v>
      </c>
      <c r="D392" s="232" t="s">
        <v>338</v>
      </c>
      <c r="E392" s="233">
        <v>4944.2279699999999</v>
      </c>
      <c r="F392" s="234"/>
      <c r="G392" s="235">
        <f>ROUND(E392*F392,2)</f>
        <v>0</v>
      </c>
      <c r="H392" s="234"/>
      <c r="I392" s="235">
        <f>ROUND(E392*H392,2)</f>
        <v>0</v>
      </c>
      <c r="J392" s="234"/>
      <c r="K392" s="235">
        <f>ROUND(E392*J392,2)</f>
        <v>0</v>
      </c>
      <c r="L392" s="235">
        <v>21</v>
      </c>
      <c r="M392" s="235">
        <f>G392*(1+L392/100)</f>
        <v>0</v>
      </c>
      <c r="N392" s="235">
        <v>0</v>
      </c>
      <c r="O392" s="235">
        <f>ROUND(E392*N392,2)</f>
        <v>0</v>
      </c>
      <c r="P392" s="235">
        <v>0</v>
      </c>
      <c r="Q392" s="235">
        <f>ROUND(E392*P392,2)</f>
        <v>0</v>
      </c>
      <c r="R392" s="235" t="s">
        <v>272</v>
      </c>
      <c r="S392" s="235" t="s">
        <v>176</v>
      </c>
      <c r="T392" s="236" t="s">
        <v>177</v>
      </c>
      <c r="U392" s="219">
        <v>0</v>
      </c>
      <c r="V392" s="219">
        <f>ROUND(E392*U392,2)</f>
        <v>0</v>
      </c>
      <c r="W392" s="219"/>
      <c r="X392" s="219" t="s">
        <v>413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414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16"/>
      <c r="B393" s="217"/>
      <c r="C393" s="248" t="s">
        <v>415</v>
      </c>
      <c r="D393" s="221"/>
      <c r="E393" s="222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136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48" t="s">
        <v>416</v>
      </c>
      <c r="D394" s="221"/>
      <c r="E394" s="222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136</v>
      </c>
      <c r="AH394" s="209">
        <v>0</v>
      </c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48" t="s">
        <v>426</v>
      </c>
      <c r="D395" s="221"/>
      <c r="E395" s="222">
        <v>4944.2279699999999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136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49"/>
      <c r="D396" s="238"/>
      <c r="E396" s="238"/>
      <c r="F396" s="238"/>
      <c r="G396" s="238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151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30">
        <v>70</v>
      </c>
      <c r="B397" s="231" t="s">
        <v>427</v>
      </c>
      <c r="C397" s="247" t="s">
        <v>428</v>
      </c>
      <c r="D397" s="232" t="s">
        <v>338</v>
      </c>
      <c r="E397" s="233">
        <v>260.22251999999997</v>
      </c>
      <c r="F397" s="234"/>
      <c r="G397" s="235">
        <f>ROUND(E397*F397,2)</f>
        <v>0</v>
      </c>
      <c r="H397" s="234"/>
      <c r="I397" s="235">
        <f>ROUND(E397*H397,2)</f>
        <v>0</v>
      </c>
      <c r="J397" s="234"/>
      <c r="K397" s="235">
        <f>ROUND(E397*J397,2)</f>
        <v>0</v>
      </c>
      <c r="L397" s="235">
        <v>21</v>
      </c>
      <c r="M397" s="235">
        <f>G397*(1+L397/100)</f>
        <v>0</v>
      </c>
      <c r="N397" s="235">
        <v>0</v>
      </c>
      <c r="O397" s="235">
        <f>ROUND(E397*N397,2)</f>
        <v>0</v>
      </c>
      <c r="P397" s="235">
        <v>0</v>
      </c>
      <c r="Q397" s="235">
        <f>ROUND(E397*P397,2)</f>
        <v>0</v>
      </c>
      <c r="R397" s="235" t="s">
        <v>272</v>
      </c>
      <c r="S397" s="235" t="s">
        <v>176</v>
      </c>
      <c r="T397" s="236" t="s">
        <v>177</v>
      </c>
      <c r="U397" s="219">
        <v>0.94199999999999995</v>
      </c>
      <c r="V397" s="219">
        <f>ROUND(E397*U397,2)</f>
        <v>245.13</v>
      </c>
      <c r="W397" s="219"/>
      <c r="X397" s="219" t="s">
        <v>413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414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/>
      <c r="B398" s="217"/>
      <c r="C398" s="253" t="s">
        <v>429</v>
      </c>
      <c r="D398" s="243"/>
      <c r="E398" s="243"/>
      <c r="F398" s="243"/>
      <c r="G398" s="243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09"/>
      <c r="Z398" s="209"/>
      <c r="AA398" s="209"/>
      <c r="AB398" s="209"/>
      <c r="AC398" s="209"/>
      <c r="AD398" s="209"/>
      <c r="AE398" s="209"/>
      <c r="AF398" s="209"/>
      <c r="AG398" s="209" t="s">
        <v>194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48" t="s">
        <v>415</v>
      </c>
      <c r="D399" s="221"/>
      <c r="E399" s="222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136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48" t="s">
        <v>416</v>
      </c>
      <c r="D400" s="221"/>
      <c r="E400" s="222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136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16"/>
      <c r="B401" s="217"/>
      <c r="C401" s="248" t="s">
        <v>417</v>
      </c>
      <c r="D401" s="221"/>
      <c r="E401" s="222">
        <v>260.22251999999997</v>
      </c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09"/>
      <c r="Z401" s="209"/>
      <c r="AA401" s="209"/>
      <c r="AB401" s="209"/>
      <c r="AC401" s="209"/>
      <c r="AD401" s="209"/>
      <c r="AE401" s="209"/>
      <c r="AF401" s="209"/>
      <c r="AG401" s="209" t="s">
        <v>136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16"/>
      <c r="B402" s="217"/>
      <c r="C402" s="249"/>
      <c r="D402" s="238"/>
      <c r="E402" s="238"/>
      <c r="F402" s="238"/>
      <c r="G402" s="238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151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ht="22.5" outlineLevel="1" x14ac:dyDescent="0.2">
      <c r="A403" s="230">
        <v>71</v>
      </c>
      <c r="B403" s="231" t="s">
        <v>430</v>
      </c>
      <c r="C403" s="247" t="s">
        <v>431</v>
      </c>
      <c r="D403" s="232" t="s">
        <v>338</v>
      </c>
      <c r="E403" s="233">
        <v>520.44505000000004</v>
      </c>
      <c r="F403" s="234"/>
      <c r="G403" s="235">
        <f>ROUND(E403*F403,2)</f>
        <v>0</v>
      </c>
      <c r="H403" s="234"/>
      <c r="I403" s="235">
        <f>ROUND(E403*H403,2)</f>
        <v>0</v>
      </c>
      <c r="J403" s="234"/>
      <c r="K403" s="235">
        <f>ROUND(E403*J403,2)</f>
        <v>0</v>
      </c>
      <c r="L403" s="235">
        <v>21</v>
      </c>
      <c r="M403" s="235">
        <f>G403*(1+L403/100)</f>
        <v>0</v>
      </c>
      <c r="N403" s="235">
        <v>0</v>
      </c>
      <c r="O403" s="235">
        <f>ROUND(E403*N403,2)</f>
        <v>0</v>
      </c>
      <c r="P403" s="235">
        <v>0</v>
      </c>
      <c r="Q403" s="235">
        <f>ROUND(E403*P403,2)</f>
        <v>0</v>
      </c>
      <c r="R403" s="235" t="s">
        <v>272</v>
      </c>
      <c r="S403" s="235" t="s">
        <v>176</v>
      </c>
      <c r="T403" s="236" t="s">
        <v>177</v>
      </c>
      <c r="U403" s="219">
        <v>0.105</v>
      </c>
      <c r="V403" s="219">
        <f>ROUND(E403*U403,2)</f>
        <v>54.65</v>
      </c>
      <c r="W403" s="219"/>
      <c r="X403" s="219" t="s">
        <v>413</v>
      </c>
      <c r="Y403" s="209"/>
      <c r="Z403" s="209"/>
      <c r="AA403" s="209"/>
      <c r="AB403" s="209"/>
      <c r="AC403" s="209"/>
      <c r="AD403" s="209"/>
      <c r="AE403" s="209"/>
      <c r="AF403" s="209"/>
      <c r="AG403" s="209" t="s">
        <v>414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16"/>
      <c r="B404" s="217"/>
      <c r="C404" s="248" t="s">
        <v>415</v>
      </c>
      <c r="D404" s="221"/>
      <c r="E404" s="222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09"/>
      <c r="Z404" s="209"/>
      <c r="AA404" s="209"/>
      <c r="AB404" s="209"/>
      <c r="AC404" s="209"/>
      <c r="AD404" s="209"/>
      <c r="AE404" s="209"/>
      <c r="AF404" s="209"/>
      <c r="AG404" s="209" t="s">
        <v>136</v>
      </c>
      <c r="AH404" s="209">
        <v>0</v>
      </c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16"/>
      <c r="B405" s="217"/>
      <c r="C405" s="248" t="s">
        <v>416</v>
      </c>
      <c r="D405" s="221"/>
      <c r="E405" s="222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136</v>
      </c>
      <c r="AH405" s="209">
        <v>0</v>
      </c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16"/>
      <c r="B406" s="217"/>
      <c r="C406" s="248" t="s">
        <v>432</v>
      </c>
      <c r="D406" s="221"/>
      <c r="E406" s="222">
        <v>520.44505000000004</v>
      </c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136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49"/>
      <c r="D407" s="238"/>
      <c r="E407" s="238"/>
      <c r="F407" s="238"/>
      <c r="G407" s="238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151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30">
        <v>72</v>
      </c>
      <c r="B408" s="231" t="s">
        <v>433</v>
      </c>
      <c r="C408" s="247" t="s">
        <v>434</v>
      </c>
      <c r="D408" s="232" t="s">
        <v>338</v>
      </c>
      <c r="E408" s="233">
        <v>260.22251999999997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0</v>
      </c>
      <c r="O408" s="235">
        <f>ROUND(E408*N408,2)</f>
        <v>0</v>
      </c>
      <c r="P408" s="235">
        <v>0</v>
      </c>
      <c r="Q408" s="235">
        <f>ROUND(E408*P408,2)</f>
        <v>0</v>
      </c>
      <c r="R408" s="235"/>
      <c r="S408" s="235" t="s">
        <v>131</v>
      </c>
      <c r="T408" s="236" t="s">
        <v>132</v>
      </c>
      <c r="U408" s="219">
        <v>0</v>
      </c>
      <c r="V408" s="219">
        <f>ROUND(E408*U408,2)</f>
        <v>0</v>
      </c>
      <c r="W408" s="219"/>
      <c r="X408" s="219" t="s">
        <v>413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414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48" t="s">
        <v>415</v>
      </c>
      <c r="D409" s="221"/>
      <c r="E409" s="222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136</v>
      </c>
      <c r="AH409" s="209">
        <v>0</v>
      </c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16"/>
      <c r="B410" s="217"/>
      <c r="C410" s="248" t="s">
        <v>416</v>
      </c>
      <c r="D410" s="221"/>
      <c r="E410" s="222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09"/>
      <c r="Z410" s="209"/>
      <c r="AA410" s="209"/>
      <c r="AB410" s="209"/>
      <c r="AC410" s="209"/>
      <c r="AD410" s="209"/>
      <c r="AE410" s="209"/>
      <c r="AF410" s="209"/>
      <c r="AG410" s="209" t="s">
        <v>136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16"/>
      <c r="B411" s="217"/>
      <c r="C411" s="248" t="s">
        <v>417</v>
      </c>
      <c r="D411" s="221"/>
      <c r="E411" s="222">
        <v>260.22251999999997</v>
      </c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09"/>
      <c r="Z411" s="209"/>
      <c r="AA411" s="209"/>
      <c r="AB411" s="209"/>
      <c r="AC411" s="209"/>
      <c r="AD411" s="209"/>
      <c r="AE411" s="209"/>
      <c r="AF411" s="209"/>
      <c r="AG411" s="209" t="s">
        <v>136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16"/>
      <c r="B412" s="217"/>
      <c r="C412" s="249"/>
      <c r="D412" s="238"/>
      <c r="E412" s="238"/>
      <c r="F412" s="238"/>
      <c r="G412" s="238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09"/>
      <c r="Z412" s="209"/>
      <c r="AA412" s="209"/>
      <c r="AB412" s="209"/>
      <c r="AC412" s="209"/>
      <c r="AD412" s="209"/>
      <c r="AE412" s="209"/>
      <c r="AF412" s="209"/>
      <c r="AG412" s="209" t="s">
        <v>151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x14ac:dyDescent="0.2">
      <c r="A413" s="224" t="s">
        <v>128</v>
      </c>
      <c r="B413" s="225" t="s">
        <v>100</v>
      </c>
      <c r="C413" s="246" t="s">
        <v>28</v>
      </c>
      <c r="D413" s="226"/>
      <c r="E413" s="227"/>
      <c r="F413" s="228"/>
      <c r="G413" s="228">
        <f>SUMIF(AG414:AG415,"&lt;&gt;NOR",G414:G415)</f>
        <v>0</v>
      </c>
      <c r="H413" s="228"/>
      <c r="I413" s="228">
        <f>SUM(I414:I415)</f>
        <v>0</v>
      </c>
      <c r="J413" s="228"/>
      <c r="K413" s="228">
        <f>SUM(K414:K415)</f>
        <v>0</v>
      </c>
      <c r="L413" s="228"/>
      <c r="M413" s="228">
        <f>SUM(M414:M415)</f>
        <v>0</v>
      </c>
      <c r="N413" s="228"/>
      <c r="O413" s="228">
        <f>SUM(O414:O415)</f>
        <v>0</v>
      </c>
      <c r="P413" s="228"/>
      <c r="Q413" s="228">
        <f>SUM(Q414:Q415)</f>
        <v>0</v>
      </c>
      <c r="R413" s="228"/>
      <c r="S413" s="228"/>
      <c r="T413" s="229"/>
      <c r="U413" s="223"/>
      <c r="V413" s="223">
        <f>SUM(V414:V415)</f>
        <v>0</v>
      </c>
      <c r="W413" s="223"/>
      <c r="X413" s="223"/>
      <c r="AG413" t="s">
        <v>129</v>
      </c>
    </row>
    <row r="414" spans="1:60" outlineLevel="1" x14ac:dyDescent="0.2">
      <c r="A414" s="230">
        <v>73</v>
      </c>
      <c r="B414" s="231" t="s">
        <v>435</v>
      </c>
      <c r="C414" s="247" t="s">
        <v>436</v>
      </c>
      <c r="D414" s="232" t="s">
        <v>0</v>
      </c>
      <c r="E414" s="233">
        <v>2</v>
      </c>
      <c r="F414" s="234"/>
      <c r="G414" s="235">
        <f>ROUND(E414*F414,2)</f>
        <v>0</v>
      </c>
      <c r="H414" s="234"/>
      <c r="I414" s="235">
        <f>ROUND(E414*H414,2)</f>
        <v>0</v>
      </c>
      <c r="J414" s="234"/>
      <c r="K414" s="235">
        <f>ROUND(E414*J414,2)</f>
        <v>0</v>
      </c>
      <c r="L414" s="235">
        <v>21</v>
      </c>
      <c r="M414" s="235">
        <f>G414*(1+L414/100)</f>
        <v>0</v>
      </c>
      <c r="N414" s="235">
        <v>0</v>
      </c>
      <c r="O414" s="235">
        <f>ROUND(E414*N414,2)</f>
        <v>0</v>
      </c>
      <c r="P414" s="235">
        <v>0</v>
      </c>
      <c r="Q414" s="235">
        <f>ROUND(E414*P414,2)</f>
        <v>0</v>
      </c>
      <c r="R414" s="235"/>
      <c r="S414" s="235" t="s">
        <v>131</v>
      </c>
      <c r="T414" s="236" t="s">
        <v>132</v>
      </c>
      <c r="U414" s="219">
        <v>0</v>
      </c>
      <c r="V414" s="219">
        <f>ROUND(E414*U414,2)</f>
        <v>0</v>
      </c>
      <c r="W414" s="219"/>
      <c r="X414" s="219" t="s">
        <v>437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438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/>
      <c r="B415" s="217"/>
      <c r="C415" s="254"/>
      <c r="D415" s="244"/>
      <c r="E415" s="244"/>
      <c r="F415" s="244"/>
      <c r="G415" s="244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09"/>
      <c r="Z415" s="209"/>
      <c r="AA415" s="209"/>
      <c r="AB415" s="209"/>
      <c r="AC415" s="209"/>
      <c r="AD415" s="209"/>
      <c r="AE415" s="209"/>
      <c r="AF415" s="209"/>
      <c r="AG415" s="209" t="s">
        <v>151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x14ac:dyDescent="0.2">
      <c r="A416" s="3"/>
      <c r="B416" s="4"/>
      <c r="C416" s="256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E416">
        <v>15</v>
      </c>
      <c r="AF416">
        <v>21</v>
      </c>
      <c r="AG416" t="s">
        <v>115</v>
      </c>
    </row>
    <row r="417" spans="1:33" x14ac:dyDescent="0.2">
      <c r="A417" s="212"/>
      <c r="B417" s="213" t="s">
        <v>29</v>
      </c>
      <c r="C417" s="257"/>
      <c r="D417" s="214"/>
      <c r="E417" s="215"/>
      <c r="F417" s="215"/>
      <c r="G417" s="245">
        <f>G8+G26+G41+G47+G99+G130+G155+G269+G276+G291+G307+G334+G358+G372+G375+G413</f>
        <v>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AE417">
        <f>SUMIF(L7:L415,AE416,G7:G415)</f>
        <v>0</v>
      </c>
      <c r="AF417">
        <f>SUMIF(L7:L415,AF416,G7:G415)</f>
        <v>0</v>
      </c>
      <c r="AG417" t="s">
        <v>439</v>
      </c>
    </row>
    <row r="418" spans="1:33" x14ac:dyDescent="0.2">
      <c r="C418" s="258"/>
      <c r="D418" s="10"/>
      <c r="AG418" t="s">
        <v>440</v>
      </c>
    </row>
    <row r="419" spans="1:33" x14ac:dyDescent="0.2">
      <c r="D419" s="10"/>
    </row>
    <row r="420" spans="1:33" x14ac:dyDescent="0.2">
      <c r="D420" s="10"/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91">
    <mergeCell ref="C415:G415"/>
    <mergeCell ref="C391:G391"/>
    <mergeCell ref="C396:G396"/>
    <mergeCell ref="C398:G398"/>
    <mergeCell ref="C402:G402"/>
    <mergeCell ref="C407:G407"/>
    <mergeCell ref="C412:G412"/>
    <mergeCell ref="C360:G360"/>
    <mergeCell ref="C371:G371"/>
    <mergeCell ref="C374:G374"/>
    <mergeCell ref="C380:G380"/>
    <mergeCell ref="C385:G385"/>
    <mergeCell ref="C387:G387"/>
    <mergeCell ref="C331:G331"/>
    <mergeCell ref="C333:G333"/>
    <mergeCell ref="C339:G339"/>
    <mergeCell ref="C351:G351"/>
    <mergeCell ref="C353:G353"/>
    <mergeCell ref="C357:G357"/>
    <mergeCell ref="C319:G319"/>
    <mergeCell ref="C321:G321"/>
    <mergeCell ref="C323:G323"/>
    <mergeCell ref="C325:G325"/>
    <mergeCell ref="C327:G327"/>
    <mergeCell ref="C329:G329"/>
    <mergeCell ref="C306:G306"/>
    <mergeCell ref="C309:G309"/>
    <mergeCell ref="C311:G311"/>
    <mergeCell ref="C313:G313"/>
    <mergeCell ref="C315:G315"/>
    <mergeCell ref="C317:G317"/>
    <mergeCell ref="C290:G290"/>
    <mergeCell ref="C294:G294"/>
    <mergeCell ref="C297:G297"/>
    <mergeCell ref="C300:G300"/>
    <mergeCell ref="C303:G303"/>
    <mergeCell ref="C305:G305"/>
    <mergeCell ref="C266:G266"/>
    <mergeCell ref="C268:G268"/>
    <mergeCell ref="C271:G271"/>
    <mergeCell ref="C275:G275"/>
    <mergeCell ref="C287:G287"/>
    <mergeCell ref="C289:G289"/>
    <mergeCell ref="C219:G219"/>
    <mergeCell ref="C221:G221"/>
    <mergeCell ref="C242:G242"/>
    <mergeCell ref="C246:G246"/>
    <mergeCell ref="C251:G251"/>
    <mergeCell ref="C255:G255"/>
    <mergeCell ref="C159:G159"/>
    <mergeCell ref="C164:G164"/>
    <mergeCell ref="C175:G175"/>
    <mergeCell ref="C186:G186"/>
    <mergeCell ref="C197:G197"/>
    <mergeCell ref="C208:G208"/>
    <mergeCell ref="C135:G135"/>
    <mergeCell ref="C140:G140"/>
    <mergeCell ref="C144:G144"/>
    <mergeCell ref="C149:G149"/>
    <mergeCell ref="C152:G152"/>
    <mergeCell ref="C154:G154"/>
    <mergeCell ref="C108:G108"/>
    <mergeCell ref="C112:G112"/>
    <mergeCell ref="C117:G117"/>
    <mergeCell ref="C121:G121"/>
    <mergeCell ref="C125:G125"/>
    <mergeCell ref="C129:G129"/>
    <mergeCell ref="C84:G84"/>
    <mergeCell ref="C90:G90"/>
    <mergeCell ref="C94:G94"/>
    <mergeCell ref="C98:G98"/>
    <mergeCell ref="C101:G101"/>
    <mergeCell ref="C104:G104"/>
    <mergeCell ref="C63:G63"/>
    <mergeCell ref="C67:G67"/>
    <mergeCell ref="C69:G69"/>
    <mergeCell ref="C70:G70"/>
    <mergeCell ref="C74:G74"/>
    <mergeCell ref="C79:G79"/>
    <mergeCell ref="C40:G40"/>
    <mergeCell ref="C46:G46"/>
    <mergeCell ref="C49:G49"/>
    <mergeCell ref="C59:G59"/>
    <mergeCell ref="C61:G61"/>
    <mergeCell ref="C62:G62"/>
    <mergeCell ref="A1:G1"/>
    <mergeCell ref="C2:G2"/>
    <mergeCell ref="C3:G3"/>
    <mergeCell ref="C4:G4"/>
    <mergeCell ref="C25:G25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102</v>
      </c>
      <c r="B1" s="194"/>
      <c r="C1" s="194"/>
      <c r="D1" s="194"/>
      <c r="E1" s="194"/>
      <c r="F1" s="194"/>
      <c r="G1" s="194"/>
      <c r="AG1" t="s">
        <v>103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104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104</v>
      </c>
      <c r="AG3" t="s">
        <v>105</v>
      </c>
    </row>
    <row r="4" spans="1:60" ht="24.95" customHeight="1" x14ac:dyDescent="0.2">
      <c r="A4" s="199" t="s">
        <v>9</v>
      </c>
      <c r="B4" s="200" t="s">
        <v>49</v>
      </c>
      <c r="C4" s="201" t="s">
        <v>50</v>
      </c>
      <c r="D4" s="202"/>
      <c r="E4" s="202"/>
      <c r="F4" s="202"/>
      <c r="G4" s="203"/>
      <c r="AG4" t="s">
        <v>106</v>
      </c>
    </row>
    <row r="5" spans="1:60" x14ac:dyDescent="0.2">
      <c r="D5" s="10"/>
    </row>
    <row r="6" spans="1:60" ht="38.25" x14ac:dyDescent="0.2">
      <c r="A6" s="205" t="s">
        <v>107</v>
      </c>
      <c r="B6" s="207" t="s">
        <v>108</v>
      </c>
      <c r="C6" s="207" t="s">
        <v>109</v>
      </c>
      <c r="D6" s="206" t="s">
        <v>110</v>
      </c>
      <c r="E6" s="205" t="s">
        <v>111</v>
      </c>
      <c r="F6" s="204" t="s">
        <v>112</v>
      </c>
      <c r="G6" s="205" t="s">
        <v>29</v>
      </c>
      <c r="H6" s="208" t="s">
        <v>30</v>
      </c>
      <c r="I6" s="208" t="s">
        <v>113</v>
      </c>
      <c r="J6" s="208" t="s">
        <v>31</v>
      </c>
      <c r="K6" s="208" t="s">
        <v>114</v>
      </c>
      <c r="L6" s="208" t="s">
        <v>115</v>
      </c>
      <c r="M6" s="208" t="s">
        <v>116</v>
      </c>
      <c r="N6" s="208" t="s">
        <v>117</v>
      </c>
      <c r="O6" s="208" t="s">
        <v>118</v>
      </c>
      <c r="P6" s="208" t="s">
        <v>119</v>
      </c>
      <c r="Q6" s="208" t="s">
        <v>120</v>
      </c>
      <c r="R6" s="208" t="s">
        <v>121</v>
      </c>
      <c r="S6" s="208" t="s">
        <v>122</v>
      </c>
      <c r="T6" s="208" t="s">
        <v>123</v>
      </c>
      <c r="U6" s="208" t="s">
        <v>124</v>
      </c>
      <c r="V6" s="208" t="s">
        <v>125</v>
      </c>
      <c r="W6" s="208" t="s">
        <v>126</v>
      </c>
      <c r="X6" s="208" t="s">
        <v>127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128</v>
      </c>
      <c r="B8" s="225" t="s">
        <v>59</v>
      </c>
      <c r="C8" s="246" t="s">
        <v>60</v>
      </c>
      <c r="D8" s="226"/>
      <c r="E8" s="227"/>
      <c r="F8" s="228"/>
      <c r="G8" s="228">
        <f>SUMIF(AG9:AG48,"&lt;&gt;NOR",G9:G48)</f>
        <v>0</v>
      </c>
      <c r="H8" s="228"/>
      <c r="I8" s="228">
        <f>SUM(I9:I48)</f>
        <v>0</v>
      </c>
      <c r="J8" s="228"/>
      <c r="K8" s="228">
        <f>SUM(K9:K48)</f>
        <v>0</v>
      </c>
      <c r="L8" s="228"/>
      <c r="M8" s="228">
        <f>SUM(M9:M48)</f>
        <v>0</v>
      </c>
      <c r="N8" s="228"/>
      <c r="O8" s="228">
        <f>SUM(O9:O48)</f>
        <v>0</v>
      </c>
      <c r="P8" s="228"/>
      <c r="Q8" s="228">
        <f>SUM(Q9:Q48)</f>
        <v>0</v>
      </c>
      <c r="R8" s="228"/>
      <c r="S8" s="228"/>
      <c r="T8" s="229"/>
      <c r="U8" s="223"/>
      <c r="V8" s="223">
        <f>SUM(V9:V48)</f>
        <v>0</v>
      </c>
      <c r="W8" s="223"/>
      <c r="X8" s="223"/>
      <c r="AG8" t="s">
        <v>129</v>
      </c>
    </row>
    <row r="9" spans="1:60" outlineLevel="1" x14ac:dyDescent="0.2">
      <c r="A9" s="230">
        <v>1</v>
      </c>
      <c r="B9" s="231" t="s">
        <v>441</v>
      </c>
      <c r="C9" s="247" t="s">
        <v>442</v>
      </c>
      <c r="D9" s="232" t="s">
        <v>298</v>
      </c>
      <c r="E9" s="233">
        <v>373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131</v>
      </c>
      <c r="T9" s="236" t="s">
        <v>132</v>
      </c>
      <c r="U9" s="219">
        <v>0</v>
      </c>
      <c r="V9" s="219">
        <f>ROUND(E9*U9,2)</f>
        <v>0</v>
      </c>
      <c r="W9" s="219"/>
      <c r="X9" s="219" t="s">
        <v>133</v>
      </c>
      <c r="Y9" s="209"/>
      <c r="Z9" s="209"/>
      <c r="AA9" s="209"/>
      <c r="AB9" s="209"/>
      <c r="AC9" s="209"/>
      <c r="AD9" s="209"/>
      <c r="AE9" s="209"/>
      <c r="AF9" s="209"/>
      <c r="AG9" s="209" t="s">
        <v>169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4"/>
      <c r="E10" s="244"/>
      <c r="F10" s="244"/>
      <c r="G10" s="24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151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0">
        <v>2</v>
      </c>
      <c r="B11" s="231" t="s">
        <v>443</v>
      </c>
      <c r="C11" s="247" t="s">
        <v>444</v>
      </c>
      <c r="D11" s="232" t="s">
        <v>298</v>
      </c>
      <c r="E11" s="233">
        <v>373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5"/>
      <c r="S11" s="235" t="s">
        <v>131</v>
      </c>
      <c r="T11" s="236" t="s">
        <v>132</v>
      </c>
      <c r="U11" s="219">
        <v>0</v>
      </c>
      <c r="V11" s="219">
        <f>ROUND(E11*U11,2)</f>
        <v>0</v>
      </c>
      <c r="W11" s="219"/>
      <c r="X11" s="219" t="s">
        <v>133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169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4"/>
      <c r="D12" s="244"/>
      <c r="E12" s="244"/>
      <c r="F12" s="244"/>
      <c r="G12" s="244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0">
        <v>3</v>
      </c>
      <c r="B13" s="231" t="s">
        <v>445</v>
      </c>
      <c r="C13" s="247" t="s">
        <v>446</v>
      </c>
      <c r="D13" s="232" t="s">
        <v>298</v>
      </c>
      <c r="E13" s="233">
        <v>305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5"/>
      <c r="S13" s="235" t="s">
        <v>131</v>
      </c>
      <c r="T13" s="236" t="s">
        <v>132</v>
      </c>
      <c r="U13" s="219">
        <v>0</v>
      </c>
      <c r="V13" s="219">
        <f>ROUND(E13*U13,2)</f>
        <v>0</v>
      </c>
      <c r="W13" s="219"/>
      <c r="X13" s="219" t="s">
        <v>133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169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4"/>
      <c r="E14" s="244"/>
      <c r="F14" s="244"/>
      <c r="G14" s="244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0">
        <v>4</v>
      </c>
      <c r="B15" s="231" t="s">
        <v>447</v>
      </c>
      <c r="C15" s="247" t="s">
        <v>444</v>
      </c>
      <c r="D15" s="232" t="s">
        <v>298</v>
      </c>
      <c r="E15" s="233">
        <v>305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/>
      <c r="S15" s="235" t="s">
        <v>131</v>
      </c>
      <c r="T15" s="236" t="s">
        <v>132</v>
      </c>
      <c r="U15" s="219">
        <v>0</v>
      </c>
      <c r="V15" s="219">
        <f>ROUND(E15*U15,2)</f>
        <v>0</v>
      </c>
      <c r="W15" s="219"/>
      <c r="X15" s="219" t="s">
        <v>133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169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4"/>
      <c r="E16" s="244"/>
      <c r="F16" s="244"/>
      <c r="G16" s="244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30">
        <v>5</v>
      </c>
      <c r="B17" s="231" t="s">
        <v>448</v>
      </c>
      <c r="C17" s="247" t="s">
        <v>449</v>
      </c>
      <c r="D17" s="232" t="s">
        <v>298</v>
      </c>
      <c r="E17" s="233">
        <v>187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5"/>
      <c r="S17" s="235" t="s">
        <v>131</v>
      </c>
      <c r="T17" s="236" t="s">
        <v>132</v>
      </c>
      <c r="U17" s="219">
        <v>0</v>
      </c>
      <c r="V17" s="219">
        <f>ROUND(E17*U17,2)</f>
        <v>0</v>
      </c>
      <c r="W17" s="219"/>
      <c r="X17" s="219" t="s">
        <v>133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169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4"/>
      <c r="E18" s="244"/>
      <c r="F18" s="244"/>
      <c r="G18" s="244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0">
        <v>6</v>
      </c>
      <c r="B19" s="231" t="s">
        <v>450</v>
      </c>
      <c r="C19" s="247" t="s">
        <v>444</v>
      </c>
      <c r="D19" s="232" t="s">
        <v>298</v>
      </c>
      <c r="E19" s="233">
        <v>187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5"/>
      <c r="S19" s="235" t="s">
        <v>131</v>
      </c>
      <c r="T19" s="236" t="s">
        <v>132</v>
      </c>
      <c r="U19" s="219">
        <v>0</v>
      </c>
      <c r="V19" s="219">
        <f>ROUND(E19*U19,2)</f>
        <v>0</v>
      </c>
      <c r="W19" s="219"/>
      <c r="X19" s="219" t="s">
        <v>133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169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4"/>
      <c r="E20" s="244"/>
      <c r="F20" s="244"/>
      <c r="G20" s="244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0">
        <v>7</v>
      </c>
      <c r="B21" s="231" t="s">
        <v>451</v>
      </c>
      <c r="C21" s="247" t="s">
        <v>452</v>
      </c>
      <c r="D21" s="232" t="s">
        <v>298</v>
      </c>
      <c r="E21" s="233">
        <v>71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5"/>
      <c r="S21" s="235" t="s">
        <v>131</v>
      </c>
      <c r="T21" s="236" t="s">
        <v>132</v>
      </c>
      <c r="U21" s="219">
        <v>0</v>
      </c>
      <c r="V21" s="219">
        <f>ROUND(E21*U21,2)</f>
        <v>0</v>
      </c>
      <c r="W21" s="219"/>
      <c r="X21" s="219" t="s">
        <v>133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169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4"/>
      <c r="E22" s="244"/>
      <c r="F22" s="244"/>
      <c r="G22" s="244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0">
        <v>8</v>
      </c>
      <c r="B23" s="231" t="s">
        <v>453</v>
      </c>
      <c r="C23" s="247" t="s">
        <v>444</v>
      </c>
      <c r="D23" s="232" t="s">
        <v>298</v>
      </c>
      <c r="E23" s="233">
        <v>71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131</v>
      </c>
      <c r="T23" s="236" t="s">
        <v>132</v>
      </c>
      <c r="U23" s="219">
        <v>0</v>
      </c>
      <c r="V23" s="219">
        <f>ROUND(E23*U23,2)</f>
        <v>0</v>
      </c>
      <c r="W23" s="219"/>
      <c r="X23" s="219" t="s">
        <v>133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169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4"/>
      <c r="E24" s="244"/>
      <c r="F24" s="244"/>
      <c r="G24" s="24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9</v>
      </c>
      <c r="B25" s="231" t="s">
        <v>454</v>
      </c>
      <c r="C25" s="247" t="s">
        <v>455</v>
      </c>
      <c r="D25" s="232" t="s">
        <v>298</v>
      </c>
      <c r="E25" s="233">
        <v>88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131</v>
      </c>
      <c r="T25" s="236" t="s">
        <v>132</v>
      </c>
      <c r="U25" s="219">
        <v>0</v>
      </c>
      <c r="V25" s="219">
        <f>ROUND(E25*U25,2)</f>
        <v>0</v>
      </c>
      <c r="W25" s="219"/>
      <c r="X25" s="219" t="s">
        <v>133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169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4"/>
      <c r="E26" s="244"/>
      <c r="F26" s="244"/>
      <c r="G26" s="24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151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10</v>
      </c>
      <c r="B27" s="231" t="s">
        <v>456</v>
      </c>
      <c r="C27" s="247" t="s">
        <v>444</v>
      </c>
      <c r="D27" s="232" t="s">
        <v>298</v>
      </c>
      <c r="E27" s="233">
        <v>88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131</v>
      </c>
      <c r="T27" s="236" t="s">
        <v>132</v>
      </c>
      <c r="U27" s="219">
        <v>0</v>
      </c>
      <c r="V27" s="219">
        <f>ROUND(E27*U27,2)</f>
        <v>0</v>
      </c>
      <c r="W27" s="219"/>
      <c r="X27" s="219" t="s">
        <v>133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169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30">
        <v>11</v>
      </c>
      <c r="B29" s="231" t="s">
        <v>457</v>
      </c>
      <c r="C29" s="247" t="s">
        <v>458</v>
      </c>
      <c r="D29" s="232" t="s">
        <v>298</v>
      </c>
      <c r="E29" s="233">
        <v>4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131</v>
      </c>
      <c r="T29" s="236" t="s">
        <v>132</v>
      </c>
      <c r="U29" s="219">
        <v>0</v>
      </c>
      <c r="V29" s="219">
        <f>ROUND(E29*U29,2)</f>
        <v>0</v>
      </c>
      <c r="W29" s="219"/>
      <c r="X29" s="219" t="s">
        <v>133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169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4"/>
      <c r="E30" s="244"/>
      <c r="F30" s="244"/>
      <c r="G30" s="24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151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12</v>
      </c>
      <c r="B31" s="231" t="s">
        <v>459</v>
      </c>
      <c r="C31" s="247" t="s">
        <v>444</v>
      </c>
      <c r="D31" s="232" t="s">
        <v>298</v>
      </c>
      <c r="E31" s="233">
        <v>4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131</v>
      </c>
      <c r="T31" s="236" t="s">
        <v>132</v>
      </c>
      <c r="U31" s="219">
        <v>0</v>
      </c>
      <c r="V31" s="219">
        <f>ROUND(E31*U31,2)</f>
        <v>0</v>
      </c>
      <c r="W31" s="219"/>
      <c r="X31" s="219" t="s">
        <v>133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169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4"/>
      <c r="E32" s="244"/>
      <c r="F32" s="244"/>
      <c r="G32" s="244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13</v>
      </c>
      <c r="B33" s="231" t="s">
        <v>460</v>
      </c>
      <c r="C33" s="247" t="s">
        <v>461</v>
      </c>
      <c r="D33" s="232" t="s">
        <v>298</v>
      </c>
      <c r="E33" s="233">
        <v>10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5"/>
      <c r="S33" s="235" t="s">
        <v>131</v>
      </c>
      <c r="T33" s="236" t="s">
        <v>132</v>
      </c>
      <c r="U33" s="219">
        <v>0</v>
      </c>
      <c r="V33" s="219">
        <f>ROUND(E33*U33,2)</f>
        <v>0</v>
      </c>
      <c r="W33" s="219"/>
      <c r="X33" s="219" t="s">
        <v>133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169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4"/>
      <c r="D34" s="244"/>
      <c r="E34" s="244"/>
      <c r="F34" s="244"/>
      <c r="G34" s="244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151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14</v>
      </c>
      <c r="B35" s="231" t="s">
        <v>462</v>
      </c>
      <c r="C35" s="247" t="s">
        <v>444</v>
      </c>
      <c r="D35" s="232" t="s">
        <v>298</v>
      </c>
      <c r="E35" s="233">
        <v>10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5"/>
      <c r="S35" s="235" t="s">
        <v>131</v>
      </c>
      <c r="T35" s="236" t="s">
        <v>132</v>
      </c>
      <c r="U35" s="219">
        <v>0</v>
      </c>
      <c r="V35" s="219">
        <f>ROUND(E35*U35,2)</f>
        <v>0</v>
      </c>
      <c r="W35" s="219"/>
      <c r="X35" s="219" t="s">
        <v>133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169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4"/>
      <c r="E36" s="244"/>
      <c r="F36" s="244"/>
      <c r="G36" s="244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15</v>
      </c>
      <c r="B37" s="231" t="s">
        <v>463</v>
      </c>
      <c r="C37" s="247" t="s">
        <v>464</v>
      </c>
      <c r="D37" s="232" t="s">
        <v>298</v>
      </c>
      <c r="E37" s="233">
        <v>6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/>
      <c r="S37" s="235" t="s">
        <v>131</v>
      </c>
      <c r="T37" s="236" t="s">
        <v>132</v>
      </c>
      <c r="U37" s="219">
        <v>0</v>
      </c>
      <c r="V37" s="219">
        <f>ROUND(E37*U37,2)</f>
        <v>0</v>
      </c>
      <c r="W37" s="219"/>
      <c r="X37" s="219" t="s">
        <v>133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169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4"/>
      <c r="E38" s="244"/>
      <c r="F38" s="244"/>
      <c r="G38" s="244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151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16</v>
      </c>
      <c r="B39" s="231" t="s">
        <v>465</v>
      </c>
      <c r="C39" s="247" t="s">
        <v>444</v>
      </c>
      <c r="D39" s="232" t="s">
        <v>298</v>
      </c>
      <c r="E39" s="233">
        <v>6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/>
      <c r="S39" s="235" t="s">
        <v>131</v>
      </c>
      <c r="T39" s="236" t="s">
        <v>132</v>
      </c>
      <c r="U39" s="219">
        <v>0</v>
      </c>
      <c r="V39" s="219">
        <f>ROUND(E39*U39,2)</f>
        <v>0</v>
      </c>
      <c r="W39" s="219"/>
      <c r="X39" s="219" t="s">
        <v>133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169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4"/>
      <c r="E40" s="244"/>
      <c r="F40" s="244"/>
      <c r="G40" s="244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17</v>
      </c>
      <c r="B41" s="231" t="s">
        <v>466</v>
      </c>
      <c r="C41" s="247" t="s">
        <v>467</v>
      </c>
      <c r="D41" s="232" t="s">
        <v>298</v>
      </c>
      <c r="E41" s="233">
        <v>199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131</v>
      </c>
      <c r="T41" s="236" t="s">
        <v>132</v>
      </c>
      <c r="U41" s="219">
        <v>0</v>
      </c>
      <c r="V41" s="219">
        <f>ROUND(E41*U41,2)</f>
        <v>0</v>
      </c>
      <c r="W41" s="219"/>
      <c r="X41" s="219" t="s">
        <v>133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4"/>
      <c r="E42" s="244"/>
      <c r="F42" s="244"/>
      <c r="G42" s="244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18</v>
      </c>
      <c r="B43" s="231" t="s">
        <v>468</v>
      </c>
      <c r="C43" s="247" t="s">
        <v>469</v>
      </c>
      <c r="D43" s="232" t="s">
        <v>298</v>
      </c>
      <c r="E43" s="233">
        <v>464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/>
      <c r="S43" s="235" t="s">
        <v>131</v>
      </c>
      <c r="T43" s="236" t="s">
        <v>132</v>
      </c>
      <c r="U43" s="219">
        <v>0</v>
      </c>
      <c r="V43" s="219">
        <f>ROUND(E43*U43,2)</f>
        <v>0</v>
      </c>
      <c r="W43" s="219"/>
      <c r="X43" s="219" t="s">
        <v>133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169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4"/>
      <c r="E44" s="244"/>
      <c r="F44" s="244"/>
      <c r="G44" s="24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19</v>
      </c>
      <c r="B45" s="231" t="s">
        <v>470</v>
      </c>
      <c r="C45" s="247" t="s">
        <v>471</v>
      </c>
      <c r="D45" s="232" t="s">
        <v>298</v>
      </c>
      <c r="E45" s="233">
        <v>373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/>
      <c r="S45" s="235" t="s">
        <v>131</v>
      </c>
      <c r="T45" s="236" t="s">
        <v>132</v>
      </c>
      <c r="U45" s="219">
        <v>0</v>
      </c>
      <c r="V45" s="219">
        <f>ROUND(E45*U45,2)</f>
        <v>0</v>
      </c>
      <c r="W45" s="219"/>
      <c r="X45" s="219" t="s">
        <v>133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169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4"/>
      <c r="E46" s="244"/>
      <c r="F46" s="244"/>
      <c r="G46" s="244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20</v>
      </c>
      <c r="B47" s="231" t="s">
        <v>472</v>
      </c>
      <c r="C47" s="247" t="s">
        <v>473</v>
      </c>
      <c r="D47" s="232" t="s">
        <v>298</v>
      </c>
      <c r="E47" s="233">
        <v>16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/>
      <c r="S47" s="235" t="s">
        <v>131</v>
      </c>
      <c r="T47" s="236" t="s">
        <v>132</v>
      </c>
      <c r="U47" s="219">
        <v>0</v>
      </c>
      <c r="V47" s="219">
        <f>ROUND(E47*U47,2)</f>
        <v>0</v>
      </c>
      <c r="W47" s="219"/>
      <c r="X47" s="219" t="s">
        <v>133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169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4"/>
      <c r="E48" s="244"/>
      <c r="F48" s="244"/>
      <c r="G48" s="244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33" x14ac:dyDescent="0.2">
      <c r="A49" s="3"/>
      <c r="B49" s="4"/>
      <c r="C49" s="25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115</v>
      </c>
    </row>
    <row r="50" spans="1:33" x14ac:dyDescent="0.2">
      <c r="A50" s="212"/>
      <c r="B50" s="213" t="s">
        <v>29</v>
      </c>
      <c r="C50" s="257"/>
      <c r="D50" s="214"/>
      <c r="E50" s="215"/>
      <c r="F50" s="215"/>
      <c r="G50" s="245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439</v>
      </c>
    </row>
    <row r="51" spans="1:33" x14ac:dyDescent="0.2">
      <c r="C51" s="258"/>
      <c r="D51" s="10"/>
      <c r="AG51" t="s">
        <v>440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24"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102</v>
      </c>
      <c r="B1" s="194"/>
      <c r="C1" s="194"/>
      <c r="D1" s="194"/>
      <c r="E1" s="194"/>
      <c r="F1" s="194"/>
      <c r="G1" s="194"/>
      <c r="AG1" t="s">
        <v>103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104</v>
      </c>
    </row>
    <row r="3" spans="1:60" ht="24.95" customHeight="1" x14ac:dyDescent="0.2">
      <c r="A3" s="195" t="s">
        <v>8</v>
      </c>
      <c r="B3" s="49" t="s">
        <v>51</v>
      </c>
      <c r="C3" s="198" t="s">
        <v>52</v>
      </c>
      <c r="D3" s="196"/>
      <c r="E3" s="196"/>
      <c r="F3" s="196"/>
      <c r="G3" s="197"/>
      <c r="AC3" s="174" t="s">
        <v>104</v>
      </c>
      <c r="AG3" t="s">
        <v>105</v>
      </c>
    </row>
    <row r="4" spans="1:60" ht="24.95" customHeight="1" x14ac:dyDescent="0.2">
      <c r="A4" s="199" t="s">
        <v>9</v>
      </c>
      <c r="B4" s="200" t="s">
        <v>47</v>
      </c>
      <c r="C4" s="201" t="s">
        <v>48</v>
      </c>
      <c r="D4" s="202"/>
      <c r="E4" s="202"/>
      <c r="F4" s="202"/>
      <c r="G4" s="203"/>
      <c r="AG4" t="s">
        <v>106</v>
      </c>
    </row>
    <row r="5" spans="1:60" x14ac:dyDescent="0.2">
      <c r="D5" s="10"/>
    </row>
    <row r="6" spans="1:60" ht="38.25" x14ac:dyDescent="0.2">
      <c r="A6" s="205" t="s">
        <v>107</v>
      </c>
      <c r="B6" s="207" t="s">
        <v>108</v>
      </c>
      <c r="C6" s="207" t="s">
        <v>109</v>
      </c>
      <c r="D6" s="206" t="s">
        <v>110</v>
      </c>
      <c r="E6" s="205" t="s">
        <v>111</v>
      </c>
      <c r="F6" s="204" t="s">
        <v>112</v>
      </c>
      <c r="G6" s="205" t="s">
        <v>29</v>
      </c>
      <c r="H6" s="208" t="s">
        <v>30</v>
      </c>
      <c r="I6" s="208" t="s">
        <v>113</v>
      </c>
      <c r="J6" s="208" t="s">
        <v>31</v>
      </c>
      <c r="K6" s="208" t="s">
        <v>114</v>
      </c>
      <c r="L6" s="208" t="s">
        <v>115</v>
      </c>
      <c r="M6" s="208" t="s">
        <v>116</v>
      </c>
      <c r="N6" s="208" t="s">
        <v>117</v>
      </c>
      <c r="O6" s="208" t="s">
        <v>118</v>
      </c>
      <c r="P6" s="208" t="s">
        <v>119</v>
      </c>
      <c r="Q6" s="208" t="s">
        <v>120</v>
      </c>
      <c r="R6" s="208" t="s">
        <v>121</v>
      </c>
      <c r="S6" s="208" t="s">
        <v>122</v>
      </c>
      <c r="T6" s="208" t="s">
        <v>123</v>
      </c>
      <c r="U6" s="208" t="s">
        <v>124</v>
      </c>
      <c r="V6" s="208" t="s">
        <v>125</v>
      </c>
      <c r="W6" s="208" t="s">
        <v>126</v>
      </c>
      <c r="X6" s="208" t="s">
        <v>127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128</v>
      </c>
      <c r="B8" s="225" t="s">
        <v>61</v>
      </c>
      <c r="C8" s="246" t="s">
        <v>62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129</v>
      </c>
    </row>
    <row r="9" spans="1:60" outlineLevel="1" x14ac:dyDescent="0.2">
      <c r="A9" s="230">
        <v>1</v>
      </c>
      <c r="B9" s="231" t="s">
        <v>61</v>
      </c>
      <c r="C9" s="247" t="s">
        <v>130</v>
      </c>
      <c r="D9" s="232"/>
      <c r="E9" s="233">
        <v>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131</v>
      </c>
      <c r="T9" s="236" t="s">
        <v>132</v>
      </c>
      <c r="U9" s="219">
        <v>0</v>
      </c>
      <c r="V9" s="219">
        <f>ROUND(E9*U9,2)</f>
        <v>0</v>
      </c>
      <c r="W9" s="219"/>
      <c r="X9" s="219" t="s">
        <v>133</v>
      </c>
      <c r="Y9" s="209"/>
      <c r="Z9" s="209"/>
      <c r="AA9" s="209"/>
      <c r="AB9" s="209"/>
      <c r="AC9" s="209"/>
      <c r="AD9" s="209"/>
      <c r="AE9" s="209"/>
      <c r="AF9" s="209"/>
      <c r="AG9" s="209" t="s">
        <v>134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48" t="s">
        <v>135</v>
      </c>
      <c r="D10" s="221"/>
      <c r="E10" s="222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136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137</v>
      </c>
      <c r="D11" s="221"/>
      <c r="E11" s="222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136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48" t="s">
        <v>138</v>
      </c>
      <c r="D12" s="221"/>
      <c r="E12" s="222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136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8" t="s">
        <v>139</v>
      </c>
      <c r="D13" s="221"/>
      <c r="E13" s="222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136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48" t="s">
        <v>140</v>
      </c>
      <c r="D14" s="221"/>
      <c r="E14" s="222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136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48" t="s">
        <v>141</v>
      </c>
      <c r="D15" s="221"/>
      <c r="E15" s="222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136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48" t="s">
        <v>142</v>
      </c>
      <c r="D16" s="221"/>
      <c r="E16" s="222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136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48" t="s">
        <v>143</v>
      </c>
      <c r="D17" s="221"/>
      <c r="E17" s="22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136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8" t="s">
        <v>144</v>
      </c>
      <c r="D18" s="221"/>
      <c r="E18" s="22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136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48" t="s">
        <v>145</v>
      </c>
      <c r="D19" s="221"/>
      <c r="E19" s="22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136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48" t="s">
        <v>146</v>
      </c>
      <c r="D20" s="221"/>
      <c r="E20" s="22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136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 t="s">
        <v>147</v>
      </c>
      <c r="D21" s="221"/>
      <c r="E21" s="222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136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48" t="s">
        <v>148</v>
      </c>
      <c r="D22" s="221"/>
      <c r="E22" s="22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136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 t="s">
        <v>149</v>
      </c>
      <c r="D23" s="221"/>
      <c r="E23" s="22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136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 t="s">
        <v>150</v>
      </c>
      <c r="D24" s="221"/>
      <c r="E24" s="22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136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9"/>
      <c r="D25" s="238"/>
      <c r="E25" s="238"/>
      <c r="F25" s="238"/>
      <c r="G25" s="23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151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4" t="s">
        <v>128</v>
      </c>
      <c r="B26" s="225" t="s">
        <v>63</v>
      </c>
      <c r="C26" s="246" t="s">
        <v>64</v>
      </c>
      <c r="D26" s="226"/>
      <c r="E26" s="227"/>
      <c r="F26" s="228"/>
      <c r="G26" s="228">
        <f>SUMIF(AG27:AG42,"&lt;&gt;NOR",G27:G42)</f>
        <v>0</v>
      </c>
      <c r="H26" s="228"/>
      <c r="I26" s="228">
        <f>SUM(I27:I42)</f>
        <v>0</v>
      </c>
      <c r="J26" s="228"/>
      <c r="K26" s="228">
        <f>SUM(K27:K42)</f>
        <v>0</v>
      </c>
      <c r="L26" s="228"/>
      <c r="M26" s="228">
        <f>SUM(M27:M42)</f>
        <v>0</v>
      </c>
      <c r="N26" s="228"/>
      <c r="O26" s="228">
        <f>SUM(O27:O42)</f>
        <v>1.83</v>
      </c>
      <c r="P26" s="228"/>
      <c r="Q26" s="228">
        <f>SUM(Q27:Q42)</f>
        <v>0</v>
      </c>
      <c r="R26" s="228"/>
      <c r="S26" s="228"/>
      <c r="T26" s="229"/>
      <c r="U26" s="223"/>
      <c r="V26" s="223">
        <f>SUM(V27:V42)</f>
        <v>5.07</v>
      </c>
      <c r="W26" s="223"/>
      <c r="X26" s="223"/>
      <c r="AG26" t="s">
        <v>129</v>
      </c>
    </row>
    <row r="27" spans="1:60" ht="22.5" outlineLevel="1" x14ac:dyDescent="0.2">
      <c r="A27" s="230">
        <v>2</v>
      </c>
      <c r="B27" s="231" t="s">
        <v>474</v>
      </c>
      <c r="C27" s="247" t="s">
        <v>475</v>
      </c>
      <c r="D27" s="232" t="s">
        <v>476</v>
      </c>
      <c r="E27" s="233">
        <v>0.74548000000000003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1.6563600000000001</v>
      </c>
      <c r="O27" s="235">
        <f>ROUND(E27*N27,2)</f>
        <v>1.23</v>
      </c>
      <c r="P27" s="235">
        <v>0</v>
      </c>
      <c r="Q27" s="235">
        <f>ROUND(E27*P27,2)</f>
        <v>0</v>
      </c>
      <c r="R27" s="235" t="s">
        <v>200</v>
      </c>
      <c r="S27" s="235" t="s">
        <v>176</v>
      </c>
      <c r="T27" s="236" t="s">
        <v>177</v>
      </c>
      <c r="U27" s="219">
        <v>4.8899999999999997</v>
      </c>
      <c r="V27" s="219">
        <f>ROUND(E27*U27,2)</f>
        <v>3.65</v>
      </c>
      <c r="W27" s="219"/>
      <c r="X27" s="219" t="s">
        <v>133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134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0" t="s">
        <v>477</v>
      </c>
      <c r="D28" s="240"/>
      <c r="E28" s="240"/>
      <c r="F28" s="240"/>
      <c r="G28" s="240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179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 t="s">
        <v>478</v>
      </c>
      <c r="D29" s="221"/>
      <c r="E29" s="222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136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 t="s">
        <v>303</v>
      </c>
      <c r="D30" s="221"/>
      <c r="E30" s="222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136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479</v>
      </c>
      <c r="D31" s="221"/>
      <c r="E31" s="22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136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 t="s">
        <v>480</v>
      </c>
      <c r="D32" s="221"/>
      <c r="E32" s="222">
        <v>0.29498000000000002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136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 t="s">
        <v>481</v>
      </c>
      <c r="D33" s="221"/>
      <c r="E33" s="222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136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 t="s">
        <v>482</v>
      </c>
      <c r="D34" s="221"/>
      <c r="E34" s="222">
        <v>0.45050000000000001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136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9"/>
      <c r="D35" s="238"/>
      <c r="E35" s="238"/>
      <c r="F35" s="238"/>
      <c r="G35" s="238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151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3</v>
      </c>
      <c r="B36" s="231" t="s">
        <v>483</v>
      </c>
      <c r="C36" s="247" t="s">
        <v>484</v>
      </c>
      <c r="D36" s="232" t="s">
        <v>476</v>
      </c>
      <c r="E36" s="233">
        <v>0.36052000000000001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1.6563600000000001</v>
      </c>
      <c r="O36" s="235">
        <f>ROUND(E36*N36,2)</f>
        <v>0.6</v>
      </c>
      <c r="P36" s="235">
        <v>0</v>
      </c>
      <c r="Q36" s="235">
        <f>ROUND(E36*P36,2)</f>
        <v>0</v>
      </c>
      <c r="R36" s="235" t="s">
        <v>200</v>
      </c>
      <c r="S36" s="235" t="s">
        <v>176</v>
      </c>
      <c r="T36" s="236" t="s">
        <v>177</v>
      </c>
      <c r="U36" s="219">
        <v>3.94</v>
      </c>
      <c r="V36" s="219">
        <f>ROUND(E36*U36,2)</f>
        <v>1.42</v>
      </c>
      <c r="W36" s="219"/>
      <c r="X36" s="219" t="s">
        <v>133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134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0" t="s">
        <v>477</v>
      </c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179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 t="s">
        <v>478</v>
      </c>
      <c r="D38" s="221"/>
      <c r="E38" s="22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136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 t="s">
        <v>303</v>
      </c>
      <c r="D39" s="221"/>
      <c r="E39" s="222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136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 t="s">
        <v>485</v>
      </c>
      <c r="D40" s="221"/>
      <c r="E40" s="222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136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 t="s">
        <v>486</v>
      </c>
      <c r="D41" s="221"/>
      <c r="E41" s="222">
        <v>0.36053000000000002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136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9"/>
      <c r="D42" s="238"/>
      <c r="E42" s="238"/>
      <c r="F42" s="238"/>
      <c r="G42" s="23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x14ac:dyDescent="0.2">
      <c r="A43" s="224" t="s">
        <v>128</v>
      </c>
      <c r="B43" s="225" t="s">
        <v>67</v>
      </c>
      <c r="C43" s="246" t="s">
        <v>68</v>
      </c>
      <c r="D43" s="226"/>
      <c r="E43" s="227"/>
      <c r="F43" s="228"/>
      <c r="G43" s="228">
        <f>SUMIF(AG44:AG54,"&lt;&gt;NOR",G44:G54)</f>
        <v>0</v>
      </c>
      <c r="H43" s="228"/>
      <c r="I43" s="228">
        <f>SUM(I44:I54)</f>
        <v>0</v>
      </c>
      <c r="J43" s="228"/>
      <c r="K43" s="228">
        <f>SUM(K44:K54)</f>
        <v>0</v>
      </c>
      <c r="L43" s="228"/>
      <c r="M43" s="228">
        <f>SUM(M44:M54)</f>
        <v>0</v>
      </c>
      <c r="N43" s="228"/>
      <c r="O43" s="228">
        <f>SUM(O44:O54)</f>
        <v>1.41</v>
      </c>
      <c r="P43" s="228"/>
      <c r="Q43" s="228">
        <f>SUM(Q44:Q54)</f>
        <v>0</v>
      </c>
      <c r="R43" s="228"/>
      <c r="S43" s="228"/>
      <c r="T43" s="229"/>
      <c r="U43" s="223"/>
      <c r="V43" s="223">
        <f>SUM(V44:V54)</f>
        <v>11.25</v>
      </c>
      <c r="W43" s="223"/>
      <c r="X43" s="223"/>
      <c r="AG43" t="s">
        <v>129</v>
      </c>
    </row>
    <row r="44" spans="1:60" ht="22.5" outlineLevel="1" x14ac:dyDescent="0.2">
      <c r="A44" s="230">
        <v>4</v>
      </c>
      <c r="B44" s="231" t="s">
        <v>487</v>
      </c>
      <c r="C44" s="247" t="s">
        <v>488</v>
      </c>
      <c r="D44" s="232" t="s">
        <v>476</v>
      </c>
      <c r="E44" s="233">
        <v>0.52088000000000001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2.6975199999999999</v>
      </c>
      <c r="O44" s="235">
        <f>ROUND(E44*N44,2)</f>
        <v>1.41</v>
      </c>
      <c r="P44" s="235">
        <v>0</v>
      </c>
      <c r="Q44" s="235">
        <f>ROUND(E44*P44,2)</f>
        <v>0</v>
      </c>
      <c r="R44" s="235" t="s">
        <v>200</v>
      </c>
      <c r="S44" s="235" t="s">
        <v>176</v>
      </c>
      <c r="T44" s="236" t="s">
        <v>177</v>
      </c>
      <c r="U44" s="219">
        <v>21.59</v>
      </c>
      <c r="V44" s="219">
        <f>ROUND(E44*U44,2)</f>
        <v>11.25</v>
      </c>
      <c r="W44" s="219"/>
      <c r="X44" s="219" t="s">
        <v>133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134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2.5" outlineLevel="1" x14ac:dyDescent="0.2">
      <c r="A45" s="216"/>
      <c r="B45" s="217"/>
      <c r="C45" s="250" t="s">
        <v>489</v>
      </c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179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39" t="str">
        <f>C45</f>
        <v>včetně bednění, odbednění a výztuže (s dodáním hmot), z pomocného pracovního lešení o výšce podlahy do 1900 mm a pro zatížení do 1,5 kPa,</v>
      </c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 t="s">
        <v>490</v>
      </c>
      <c r="D46" s="221"/>
      <c r="E46" s="222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136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 t="s">
        <v>303</v>
      </c>
      <c r="D47" s="221"/>
      <c r="E47" s="222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136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 t="s">
        <v>491</v>
      </c>
      <c r="D48" s="221"/>
      <c r="E48" s="222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136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 t="s">
        <v>492</v>
      </c>
      <c r="D49" s="221"/>
      <c r="E49" s="222">
        <v>0.11644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136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491</v>
      </c>
      <c r="D50" s="221"/>
      <c r="E50" s="22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136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 t="s">
        <v>492</v>
      </c>
      <c r="D51" s="221"/>
      <c r="E51" s="222">
        <v>0.11644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136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 t="s">
        <v>493</v>
      </c>
      <c r="D52" s="221"/>
      <c r="E52" s="222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136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 t="s">
        <v>494</v>
      </c>
      <c r="D53" s="221"/>
      <c r="E53" s="222">
        <v>0.28799999999999998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136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9"/>
      <c r="D54" s="238"/>
      <c r="E54" s="238"/>
      <c r="F54" s="238"/>
      <c r="G54" s="238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4" t="s">
        <v>128</v>
      </c>
      <c r="B55" s="225" t="s">
        <v>69</v>
      </c>
      <c r="C55" s="246" t="s">
        <v>70</v>
      </c>
      <c r="D55" s="226"/>
      <c r="E55" s="227"/>
      <c r="F55" s="228"/>
      <c r="G55" s="228">
        <f>SUMIF(AG56:AG62,"&lt;&gt;NOR",G56:G62)</f>
        <v>0</v>
      </c>
      <c r="H55" s="228"/>
      <c r="I55" s="228">
        <f>SUM(I56:I62)</f>
        <v>0</v>
      </c>
      <c r="J55" s="228"/>
      <c r="K55" s="228">
        <f>SUM(K56:K62)</f>
        <v>0</v>
      </c>
      <c r="L55" s="228"/>
      <c r="M55" s="228">
        <f>SUM(M56:M62)</f>
        <v>0</v>
      </c>
      <c r="N55" s="228"/>
      <c r="O55" s="228">
        <f>SUM(O56:O62)</f>
        <v>0.79</v>
      </c>
      <c r="P55" s="228"/>
      <c r="Q55" s="228">
        <f>SUM(Q56:Q62)</f>
        <v>0</v>
      </c>
      <c r="R55" s="228"/>
      <c r="S55" s="228"/>
      <c r="T55" s="229"/>
      <c r="U55" s="223"/>
      <c r="V55" s="223">
        <f>SUM(V56:V62)</f>
        <v>24.03</v>
      </c>
      <c r="W55" s="223"/>
      <c r="X55" s="223"/>
      <c r="AG55" t="s">
        <v>129</v>
      </c>
    </row>
    <row r="56" spans="1:60" ht="22.5" outlineLevel="1" x14ac:dyDescent="0.2">
      <c r="A56" s="230">
        <v>5</v>
      </c>
      <c r="B56" s="231" t="s">
        <v>166</v>
      </c>
      <c r="C56" s="247" t="s">
        <v>167</v>
      </c>
      <c r="D56" s="232" t="s">
        <v>168</v>
      </c>
      <c r="E56" s="233">
        <v>66.748069999999998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1.187E-2</v>
      </c>
      <c r="O56" s="235">
        <f>ROUND(E56*N56,2)</f>
        <v>0.79</v>
      </c>
      <c r="P56" s="235">
        <v>0</v>
      </c>
      <c r="Q56" s="235">
        <f>ROUND(E56*P56,2)</f>
        <v>0</v>
      </c>
      <c r="R56" s="235"/>
      <c r="S56" s="235" t="s">
        <v>131</v>
      </c>
      <c r="T56" s="236" t="s">
        <v>132</v>
      </c>
      <c r="U56" s="219">
        <v>0.36</v>
      </c>
      <c r="V56" s="219">
        <f>ROUND(E56*U56,2)</f>
        <v>24.03</v>
      </c>
      <c r="W56" s="219"/>
      <c r="X56" s="219" t="s">
        <v>133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169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 t="s">
        <v>170</v>
      </c>
      <c r="D57" s="221"/>
      <c r="E57" s="222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136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171</v>
      </c>
      <c r="D58" s="221"/>
      <c r="E58" s="222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136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 t="s">
        <v>495</v>
      </c>
      <c r="D59" s="221"/>
      <c r="E59" s="222">
        <v>65.246399999999994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136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 t="s">
        <v>481</v>
      </c>
      <c r="D60" s="221"/>
      <c r="E60" s="222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136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 t="s">
        <v>496</v>
      </c>
      <c r="D61" s="221"/>
      <c r="E61" s="222">
        <v>1.5016700000000001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136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9"/>
      <c r="D62" s="238"/>
      <c r="E62" s="238"/>
      <c r="F62" s="238"/>
      <c r="G62" s="238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151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">
      <c r="A63" s="224" t="s">
        <v>128</v>
      </c>
      <c r="B63" s="225" t="s">
        <v>71</v>
      </c>
      <c r="C63" s="246" t="s">
        <v>72</v>
      </c>
      <c r="D63" s="226"/>
      <c r="E63" s="227"/>
      <c r="F63" s="228"/>
      <c r="G63" s="228">
        <f>SUMIF(AG64:AG123,"&lt;&gt;NOR",G64:G123)</f>
        <v>0</v>
      </c>
      <c r="H63" s="228"/>
      <c r="I63" s="228">
        <f>SUM(I64:I123)</f>
        <v>0</v>
      </c>
      <c r="J63" s="228"/>
      <c r="K63" s="228">
        <f>SUM(K64:K123)</f>
        <v>0</v>
      </c>
      <c r="L63" s="228"/>
      <c r="M63" s="228">
        <f>SUM(M64:M123)</f>
        <v>0</v>
      </c>
      <c r="N63" s="228"/>
      <c r="O63" s="228">
        <f>SUM(O64:O123)</f>
        <v>8.68</v>
      </c>
      <c r="P63" s="228"/>
      <c r="Q63" s="228">
        <f>SUM(Q64:Q123)</f>
        <v>0</v>
      </c>
      <c r="R63" s="228"/>
      <c r="S63" s="228"/>
      <c r="T63" s="229"/>
      <c r="U63" s="223"/>
      <c r="V63" s="223">
        <f>SUM(V64:V123)</f>
        <v>683.59999999999991</v>
      </c>
      <c r="W63" s="223"/>
      <c r="X63" s="223"/>
      <c r="AG63" t="s">
        <v>129</v>
      </c>
    </row>
    <row r="64" spans="1:60" ht="22.5" outlineLevel="1" x14ac:dyDescent="0.2">
      <c r="A64" s="230">
        <v>6</v>
      </c>
      <c r="B64" s="231" t="s">
        <v>497</v>
      </c>
      <c r="C64" s="247" t="s">
        <v>498</v>
      </c>
      <c r="D64" s="232" t="s">
        <v>154</v>
      </c>
      <c r="E64" s="233">
        <v>53.613790000000002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5">
        <v>3.5999999999999999E-3</v>
      </c>
      <c r="O64" s="235">
        <f>ROUND(E64*N64,2)</f>
        <v>0.19</v>
      </c>
      <c r="P64" s="235">
        <v>0</v>
      </c>
      <c r="Q64" s="235">
        <f>ROUND(E64*P64,2)</f>
        <v>0</v>
      </c>
      <c r="R64" s="235" t="s">
        <v>175</v>
      </c>
      <c r="S64" s="235" t="s">
        <v>176</v>
      </c>
      <c r="T64" s="236" t="s">
        <v>177</v>
      </c>
      <c r="U64" s="219">
        <v>0.30499999999999999</v>
      </c>
      <c r="V64" s="219">
        <f>ROUND(E64*U64,2)</f>
        <v>16.350000000000001</v>
      </c>
      <c r="W64" s="219"/>
      <c r="X64" s="219" t="s">
        <v>133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134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0" t="s">
        <v>499</v>
      </c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179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2" t="s">
        <v>500</v>
      </c>
      <c r="D66" s="242"/>
      <c r="E66" s="242"/>
      <c r="F66" s="242"/>
      <c r="G66" s="242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194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 t="s">
        <v>501</v>
      </c>
      <c r="D67" s="221"/>
      <c r="E67" s="222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136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 t="s">
        <v>502</v>
      </c>
      <c r="D68" s="221"/>
      <c r="E68" s="222">
        <v>53.613790000000002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136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9"/>
      <c r="D69" s="238"/>
      <c r="E69" s="238"/>
      <c r="F69" s="238"/>
      <c r="G69" s="238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151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 x14ac:dyDescent="0.2">
      <c r="A70" s="230">
        <v>7</v>
      </c>
      <c r="B70" s="231" t="s">
        <v>503</v>
      </c>
      <c r="C70" s="247" t="s">
        <v>504</v>
      </c>
      <c r="D70" s="232" t="s">
        <v>154</v>
      </c>
      <c r="E70" s="233">
        <v>53.613790000000002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5">
        <v>3.3E-4</v>
      </c>
      <c r="O70" s="235">
        <f>ROUND(E70*N70,2)</f>
        <v>0.02</v>
      </c>
      <c r="P70" s="235">
        <v>0</v>
      </c>
      <c r="Q70" s="235">
        <f>ROUND(E70*P70,2)</f>
        <v>0</v>
      </c>
      <c r="R70" s="235" t="s">
        <v>175</v>
      </c>
      <c r="S70" s="235" t="s">
        <v>176</v>
      </c>
      <c r="T70" s="236" t="s">
        <v>177</v>
      </c>
      <c r="U70" s="219">
        <v>8.8999999999999996E-2</v>
      </c>
      <c r="V70" s="219">
        <f>ROUND(E70*U70,2)</f>
        <v>4.7699999999999996</v>
      </c>
      <c r="W70" s="219"/>
      <c r="X70" s="219" t="s">
        <v>133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134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0" t="s">
        <v>499</v>
      </c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179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 t="s">
        <v>501</v>
      </c>
      <c r="D72" s="221"/>
      <c r="E72" s="222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136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 t="s">
        <v>502</v>
      </c>
      <c r="D73" s="221"/>
      <c r="E73" s="222">
        <v>53.613790000000002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136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9"/>
      <c r="D74" s="238"/>
      <c r="E74" s="238"/>
      <c r="F74" s="238"/>
      <c r="G74" s="238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30">
        <v>8</v>
      </c>
      <c r="B75" s="231" t="s">
        <v>173</v>
      </c>
      <c r="C75" s="247" t="s">
        <v>174</v>
      </c>
      <c r="D75" s="232" t="s">
        <v>154</v>
      </c>
      <c r="E75" s="233">
        <v>121.6125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4.0000000000000003E-5</v>
      </c>
      <c r="O75" s="235">
        <f>ROUND(E75*N75,2)</f>
        <v>0</v>
      </c>
      <c r="P75" s="235">
        <v>0</v>
      </c>
      <c r="Q75" s="235">
        <f>ROUND(E75*P75,2)</f>
        <v>0</v>
      </c>
      <c r="R75" s="235" t="s">
        <v>175</v>
      </c>
      <c r="S75" s="235" t="s">
        <v>176</v>
      </c>
      <c r="T75" s="236" t="s">
        <v>177</v>
      </c>
      <c r="U75" s="219">
        <v>0.08</v>
      </c>
      <c r="V75" s="219">
        <f>ROUND(E75*U75,2)</f>
        <v>9.73</v>
      </c>
      <c r="W75" s="219"/>
      <c r="X75" s="219" t="s">
        <v>133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134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ht="22.5" outlineLevel="1" x14ac:dyDescent="0.2">
      <c r="A76" s="216"/>
      <c r="B76" s="217"/>
      <c r="C76" s="250" t="s">
        <v>178</v>
      </c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179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39" t="str">
        <f>C76</f>
        <v>s rámy a zárubněmi, zábradlí, předmětů oplechování apod., které se zřizují ještě před úpravami povrchu, před jejich znečištěním při úpravách povrchu nástřikem plastických (lepivých) maltovin</v>
      </c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 t="s">
        <v>505</v>
      </c>
      <c r="D77" s="221"/>
      <c r="E77" s="222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136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 t="s">
        <v>506</v>
      </c>
      <c r="D78" s="221"/>
      <c r="E78" s="222">
        <v>47.092500000000001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136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8" t="s">
        <v>507</v>
      </c>
      <c r="D79" s="221"/>
      <c r="E79" s="222">
        <v>74.52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136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9"/>
      <c r="D80" s="238"/>
      <c r="E80" s="238"/>
      <c r="F80" s="238"/>
      <c r="G80" s="238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151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2.5" outlineLevel="1" x14ac:dyDescent="0.2">
      <c r="A81" s="230">
        <v>9</v>
      </c>
      <c r="B81" s="231" t="s">
        <v>508</v>
      </c>
      <c r="C81" s="247" t="s">
        <v>509</v>
      </c>
      <c r="D81" s="232" t="s">
        <v>154</v>
      </c>
      <c r="E81" s="233">
        <v>53.613790000000002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5">
        <v>3.6700000000000001E-3</v>
      </c>
      <c r="O81" s="235">
        <f>ROUND(E81*N81,2)</f>
        <v>0.2</v>
      </c>
      <c r="P81" s="235">
        <v>0</v>
      </c>
      <c r="Q81" s="235">
        <f>ROUND(E81*P81,2)</f>
        <v>0</v>
      </c>
      <c r="R81" s="235" t="s">
        <v>175</v>
      </c>
      <c r="S81" s="235" t="s">
        <v>176</v>
      </c>
      <c r="T81" s="236" t="s">
        <v>177</v>
      </c>
      <c r="U81" s="219">
        <v>0.44400000000000001</v>
      </c>
      <c r="V81" s="219">
        <f>ROUND(E81*U81,2)</f>
        <v>23.8</v>
      </c>
      <c r="W81" s="219"/>
      <c r="X81" s="219" t="s">
        <v>133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134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 t="s">
        <v>501</v>
      </c>
      <c r="D82" s="221"/>
      <c r="E82" s="222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136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 t="s">
        <v>502</v>
      </c>
      <c r="D83" s="221"/>
      <c r="E83" s="222">
        <v>53.613790000000002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136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9"/>
      <c r="D84" s="238"/>
      <c r="E84" s="238"/>
      <c r="F84" s="238"/>
      <c r="G84" s="23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10</v>
      </c>
      <c r="B85" s="231" t="s">
        <v>510</v>
      </c>
      <c r="C85" s="247" t="s">
        <v>511</v>
      </c>
      <c r="D85" s="232" t="s">
        <v>154</v>
      </c>
      <c r="E85" s="233">
        <v>317.15800000000002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1.3860000000000001E-2</v>
      </c>
      <c r="O85" s="235">
        <f>ROUND(E85*N85,2)</f>
        <v>4.4000000000000004</v>
      </c>
      <c r="P85" s="235">
        <v>0</v>
      </c>
      <c r="Q85" s="235">
        <f>ROUND(E85*P85,2)</f>
        <v>0</v>
      </c>
      <c r="R85" s="235" t="s">
        <v>175</v>
      </c>
      <c r="S85" s="235" t="s">
        <v>176</v>
      </c>
      <c r="T85" s="236" t="s">
        <v>177</v>
      </c>
      <c r="U85" s="219">
        <v>1.26</v>
      </c>
      <c r="V85" s="219">
        <f>ROUND(E85*U85,2)</f>
        <v>399.62</v>
      </c>
      <c r="W85" s="219"/>
      <c r="X85" s="219" t="s">
        <v>133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134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2.5" outlineLevel="1" x14ac:dyDescent="0.2">
      <c r="A86" s="216"/>
      <c r="B86" s="217"/>
      <c r="C86" s="250" t="s">
        <v>191</v>
      </c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179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39" t="str">
        <f>C86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192</v>
      </c>
      <c r="D87" s="241"/>
      <c r="E87" s="241"/>
      <c r="F87" s="241"/>
      <c r="G87" s="241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179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2" t="s">
        <v>512</v>
      </c>
      <c r="D88" s="242"/>
      <c r="E88" s="242"/>
      <c r="F88" s="242"/>
      <c r="G88" s="242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194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 t="s">
        <v>513</v>
      </c>
      <c r="D89" s="221"/>
      <c r="E89" s="22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136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 t="s">
        <v>514</v>
      </c>
      <c r="D90" s="221"/>
      <c r="E90" s="222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136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8" t="s">
        <v>515</v>
      </c>
      <c r="D91" s="221"/>
      <c r="E91" s="222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136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 t="s">
        <v>516</v>
      </c>
      <c r="D92" s="221"/>
      <c r="E92" s="222">
        <v>411.70400000000001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136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 t="s">
        <v>517</v>
      </c>
      <c r="D93" s="221"/>
      <c r="E93" s="222">
        <v>-94.546000000000006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136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9"/>
      <c r="D94" s="238"/>
      <c r="E94" s="238"/>
      <c r="F94" s="238"/>
      <c r="G94" s="238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33.75" outlineLevel="1" x14ac:dyDescent="0.2">
      <c r="A95" s="230">
        <v>11</v>
      </c>
      <c r="B95" s="231" t="s">
        <v>198</v>
      </c>
      <c r="C95" s="247" t="s">
        <v>199</v>
      </c>
      <c r="D95" s="232" t="s">
        <v>154</v>
      </c>
      <c r="E95" s="233">
        <v>317.15800000000002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1.205E-2</v>
      </c>
      <c r="O95" s="235">
        <f>ROUND(E95*N95,2)</f>
        <v>3.82</v>
      </c>
      <c r="P95" s="235">
        <v>0</v>
      </c>
      <c r="Q95" s="235">
        <f>ROUND(E95*P95,2)</f>
        <v>0</v>
      </c>
      <c r="R95" s="235" t="s">
        <v>200</v>
      </c>
      <c r="S95" s="235" t="s">
        <v>176</v>
      </c>
      <c r="T95" s="236" t="s">
        <v>177</v>
      </c>
      <c r="U95" s="219">
        <v>0.16</v>
      </c>
      <c r="V95" s="219">
        <f>ROUND(E95*U95,2)</f>
        <v>50.75</v>
      </c>
      <c r="W95" s="219"/>
      <c r="X95" s="219" t="s">
        <v>133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134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0" t="s">
        <v>201</v>
      </c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179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2" t="s">
        <v>202</v>
      </c>
      <c r="D97" s="242"/>
      <c r="E97" s="242"/>
      <c r="F97" s="242"/>
      <c r="G97" s="242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194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 t="s">
        <v>513</v>
      </c>
      <c r="D98" s="221"/>
      <c r="E98" s="222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136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 t="s">
        <v>514</v>
      </c>
      <c r="D99" s="221"/>
      <c r="E99" s="222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136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 t="s">
        <v>515</v>
      </c>
      <c r="D100" s="221"/>
      <c r="E100" s="222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136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 t="s">
        <v>516</v>
      </c>
      <c r="D101" s="221"/>
      <c r="E101" s="222">
        <v>411.70400000000001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136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 t="s">
        <v>517</v>
      </c>
      <c r="D102" s="221"/>
      <c r="E102" s="222">
        <v>-94.546000000000006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136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9"/>
      <c r="D103" s="238"/>
      <c r="E103" s="238"/>
      <c r="F103" s="238"/>
      <c r="G103" s="238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151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30">
        <v>12</v>
      </c>
      <c r="B104" s="231" t="s">
        <v>203</v>
      </c>
      <c r="C104" s="247" t="s">
        <v>204</v>
      </c>
      <c r="D104" s="232" t="s">
        <v>154</v>
      </c>
      <c r="E104" s="233">
        <v>370.77179000000001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2.0000000000000002E-5</v>
      </c>
      <c r="O104" s="235">
        <f>ROUND(E104*N104,2)</f>
        <v>0.01</v>
      </c>
      <c r="P104" s="235">
        <v>0</v>
      </c>
      <c r="Q104" s="235">
        <f>ROUND(E104*P104,2)</f>
        <v>0</v>
      </c>
      <c r="R104" s="235" t="s">
        <v>175</v>
      </c>
      <c r="S104" s="235" t="s">
        <v>176</v>
      </c>
      <c r="T104" s="236" t="s">
        <v>177</v>
      </c>
      <c r="U104" s="219">
        <v>0.11</v>
      </c>
      <c r="V104" s="219">
        <f>ROUND(E104*U104,2)</f>
        <v>40.78</v>
      </c>
      <c r="W104" s="219"/>
      <c r="X104" s="219" t="s">
        <v>133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134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 t="s">
        <v>513</v>
      </c>
      <c r="D105" s="221"/>
      <c r="E105" s="222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136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 t="s">
        <v>514</v>
      </c>
      <c r="D106" s="221"/>
      <c r="E106" s="222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 t="s">
        <v>515</v>
      </c>
      <c r="D107" s="221"/>
      <c r="E107" s="222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136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 t="s">
        <v>516</v>
      </c>
      <c r="D108" s="221"/>
      <c r="E108" s="222">
        <v>411.70400000000001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136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 t="s">
        <v>517</v>
      </c>
      <c r="D109" s="221"/>
      <c r="E109" s="222">
        <v>-94.546000000000006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136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 t="s">
        <v>501</v>
      </c>
      <c r="D110" s="221"/>
      <c r="E110" s="222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 t="s">
        <v>502</v>
      </c>
      <c r="D111" s="221"/>
      <c r="E111" s="222">
        <v>53.613790000000002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136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9"/>
      <c r="D112" s="238"/>
      <c r="E112" s="238"/>
      <c r="F112" s="238"/>
      <c r="G112" s="238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13</v>
      </c>
      <c r="B113" s="231" t="s">
        <v>205</v>
      </c>
      <c r="C113" s="247" t="s">
        <v>206</v>
      </c>
      <c r="D113" s="232" t="s">
        <v>154</v>
      </c>
      <c r="E113" s="233">
        <v>317.15800000000002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175</v>
      </c>
      <c r="S113" s="235" t="s">
        <v>176</v>
      </c>
      <c r="T113" s="236" t="s">
        <v>177</v>
      </c>
      <c r="U113" s="219">
        <v>0.43</v>
      </c>
      <c r="V113" s="219">
        <f>ROUND(E113*U113,2)</f>
        <v>136.38</v>
      </c>
      <c r="W113" s="219"/>
      <c r="X113" s="219" t="s">
        <v>133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134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 t="s">
        <v>513</v>
      </c>
      <c r="D114" s="221"/>
      <c r="E114" s="222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8" t="s">
        <v>514</v>
      </c>
      <c r="D115" s="221"/>
      <c r="E115" s="222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136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 t="s">
        <v>515</v>
      </c>
      <c r="D116" s="221"/>
      <c r="E116" s="222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136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8" t="s">
        <v>516</v>
      </c>
      <c r="D117" s="221"/>
      <c r="E117" s="222">
        <v>411.70400000000001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136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 t="s">
        <v>517</v>
      </c>
      <c r="D118" s="221"/>
      <c r="E118" s="222">
        <v>-94.546000000000006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136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9"/>
      <c r="D119" s="238"/>
      <c r="E119" s="238"/>
      <c r="F119" s="238"/>
      <c r="G119" s="238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151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30">
        <v>14</v>
      </c>
      <c r="B120" s="231" t="s">
        <v>218</v>
      </c>
      <c r="C120" s="247" t="s">
        <v>219</v>
      </c>
      <c r="D120" s="232" t="s">
        <v>220</v>
      </c>
      <c r="E120" s="233">
        <v>1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3.8210000000000001E-2</v>
      </c>
      <c r="O120" s="235">
        <f>ROUND(E120*N120,2)</f>
        <v>0.04</v>
      </c>
      <c r="P120" s="235">
        <v>0</v>
      </c>
      <c r="Q120" s="235">
        <f>ROUND(E120*P120,2)</f>
        <v>0</v>
      </c>
      <c r="R120" s="235"/>
      <c r="S120" s="235" t="s">
        <v>131</v>
      </c>
      <c r="T120" s="236" t="s">
        <v>132</v>
      </c>
      <c r="U120" s="219">
        <v>1.42</v>
      </c>
      <c r="V120" s="219">
        <f>ROUND(E120*U120,2)</f>
        <v>1.42</v>
      </c>
      <c r="W120" s="219"/>
      <c r="X120" s="219" t="s">
        <v>133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134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8" t="s">
        <v>221</v>
      </c>
      <c r="D121" s="221"/>
      <c r="E121" s="222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136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 t="s">
        <v>222</v>
      </c>
      <c r="D122" s="221"/>
      <c r="E122" s="222">
        <v>1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136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9"/>
      <c r="D123" s="238"/>
      <c r="E123" s="238"/>
      <c r="F123" s="238"/>
      <c r="G123" s="238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151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x14ac:dyDescent="0.2">
      <c r="A124" s="224" t="s">
        <v>128</v>
      </c>
      <c r="B124" s="225" t="s">
        <v>73</v>
      </c>
      <c r="C124" s="246" t="s">
        <v>74</v>
      </c>
      <c r="D124" s="226"/>
      <c r="E124" s="227"/>
      <c r="F124" s="228"/>
      <c r="G124" s="228">
        <f>SUMIF(AG125:AG159,"&lt;&gt;NOR",G125:G159)</f>
        <v>0</v>
      </c>
      <c r="H124" s="228"/>
      <c r="I124" s="228">
        <f>SUM(I125:I159)</f>
        <v>0</v>
      </c>
      <c r="J124" s="228"/>
      <c r="K124" s="228">
        <f>SUM(K125:K159)</f>
        <v>0</v>
      </c>
      <c r="L124" s="228"/>
      <c r="M124" s="228">
        <f>SUM(M125:M159)</f>
        <v>0</v>
      </c>
      <c r="N124" s="228"/>
      <c r="O124" s="228">
        <f>SUM(O125:O159)</f>
        <v>12.61</v>
      </c>
      <c r="P124" s="228"/>
      <c r="Q124" s="228">
        <f>SUM(Q125:Q159)</f>
        <v>0</v>
      </c>
      <c r="R124" s="228"/>
      <c r="S124" s="228"/>
      <c r="T124" s="229"/>
      <c r="U124" s="223"/>
      <c r="V124" s="223">
        <f>SUM(V125:V159)</f>
        <v>189.4</v>
      </c>
      <c r="W124" s="223"/>
      <c r="X124" s="223"/>
      <c r="AG124" t="s">
        <v>129</v>
      </c>
    </row>
    <row r="125" spans="1:60" ht="22.5" outlineLevel="1" x14ac:dyDescent="0.2">
      <c r="A125" s="230">
        <v>15</v>
      </c>
      <c r="B125" s="231" t="s">
        <v>518</v>
      </c>
      <c r="C125" s="247" t="s">
        <v>519</v>
      </c>
      <c r="D125" s="232" t="s">
        <v>154</v>
      </c>
      <c r="E125" s="233">
        <v>473.45960000000002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2.426E-2</v>
      </c>
      <c r="O125" s="235">
        <f>ROUND(E125*N125,2)</f>
        <v>11.49</v>
      </c>
      <c r="P125" s="235">
        <v>0</v>
      </c>
      <c r="Q125" s="235">
        <f>ROUND(E125*P125,2)</f>
        <v>0</v>
      </c>
      <c r="R125" s="235" t="s">
        <v>225</v>
      </c>
      <c r="S125" s="235" t="s">
        <v>176</v>
      </c>
      <c r="T125" s="236" t="s">
        <v>177</v>
      </c>
      <c r="U125" s="219">
        <v>0.16</v>
      </c>
      <c r="V125" s="219">
        <f>ROUND(E125*U125,2)</f>
        <v>75.75</v>
      </c>
      <c r="W125" s="219"/>
      <c r="X125" s="219" t="s">
        <v>133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134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3" t="s">
        <v>226</v>
      </c>
      <c r="D126" s="243"/>
      <c r="E126" s="243"/>
      <c r="F126" s="243"/>
      <c r="G126" s="243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194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 t="s">
        <v>513</v>
      </c>
      <c r="D127" s="221"/>
      <c r="E127" s="222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136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 t="s">
        <v>515</v>
      </c>
      <c r="D128" s="221"/>
      <c r="E128" s="222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136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 t="s">
        <v>520</v>
      </c>
      <c r="D129" s="221"/>
      <c r="E129" s="222">
        <v>473.45960000000002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136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9"/>
      <c r="D130" s="238"/>
      <c r="E130" s="238"/>
      <c r="F130" s="238"/>
      <c r="G130" s="238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151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33.75" outlineLevel="1" x14ac:dyDescent="0.2">
      <c r="A131" s="230">
        <v>16</v>
      </c>
      <c r="B131" s="231" t="s">
        <v>521</v>
      </c>
      <c r="C131" s="247" t="s">
        <v>522</v>
      </c>
      <c r="D131" s="232" t="s">
        <v>154</v>
      </c>
      <c r="E131" s="233">
        <v>946.91920000000005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1.09E-3</v>
      </c>
      <c r="O131" s="235">
        <f>ROUND(E131*N131,2)</f>
        <v>1.03</v>
      </c>
      <c r="P131" s="235">
        <v>0</v>
      </c>
      <c r="Q131" s="235">
        <f>ROUND(E131*P131,2)</f>
        <v>0</v>
      </c>
      <c r="R131" s="235" t="s">
        <v>225</v>
      </c>
      <c r="S131" s="235" t="s">
        <v>176</v>
      </c>
      <c r="T131" s="236" t="s">
        <v>177</v>
      </c>
      <c r="U131" s="219">
        <v>0.01</v>
      </c>
      <c r="V131" s="219">
        <f>ROUND(E131*U131,2)</f>
        <v>9.4700000000000006</v>
      </c>
      <c r="W131" s="219"/>
      <c r="X131" s="219" t="s">
        <v>133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134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 t="s">
        <v>513</v>
      </c>
      <c r="D132" s="221"/>
      <c r="E132" s="222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136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 t="s">
        <v>515</v>
      </c>
      <c r="D133" s="221"/>
      <c r="E133" s="222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136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 t="s">
        <v>523</v>
      </c>
      <c r="D134" s="221"/>
      <c r="E134" s="222">
        <v>946.91920000000005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136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9"/>
      <c r="D135" s="238"/>
      <c r="E135" s="238"/>
      <c r="F135" s="238"/>
      <c r="G135" s="238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151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30">
        <v>17</v>
      </c>
      <c r="B136" s="231" t="s">
        <v>524</v>
      </c>
      <c r="C136" s="247" t="s">
        <v>525</v>
      </c>
      <c r="D136" s="232" t="s">
        <v>154</v>
      </c>
      <c r="E136" s="233">
        <v>473.45960000000002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5" t="s">
        <v>225</v>
      </c>
      <c r="S136" s="235" t="s">
        <v>176</v>
      </c>
      <c r="T136" s="236" t="s">
        <v>177</v>
      </c>
      <c r="U136" s="219">
        <v>0.14000000000000001</v>
      </c>
      <c r="V136" s="219">
        <f>ROUND(E136*U136,2)</f>
        <v>66.28</v>
      </c>
      <c r="W136" s="219"/>
      <c r="X136" s="219" t="s">
        <v>133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134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 t="s">
        <v>513</v>
      </c>
      <c r="D137" s="221"/>
      <c r="E137" s="222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 t="s">
        <v>515</v>
      </c>
      <c r="D138" s="221"/>
      <c r="E138" s="222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136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 t="s">
        <v>520</v>
      </c>
      <c r="D139" s="221"/>
      <c r="E139" s="222">
        <v>473.45960000000002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136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9"/>
      <c r="D140" s="238"/>
      <c r="E140" s="238"/>
      <c r="F140" s="238"/>
      <c r="G140" s="238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151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18</v>
      </c>
      <c r="B141" s="231" t="s">
        <v>526</v>
      </c>
      <c r="C141" s="247" t="s">
        <v>527</v>
      </c>
      <c r="D141" s="232" t="s">
        <v>154</v>
      </c>
      <c r="E141" s="233">
        <v>53.613790000000002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1.2099999999999999E-3</v>
      </c>
      <c r="O141" s="235">
        <f>ROUND(E141*N141,2)</f>
        <v>0.06</v>
      </c>
      <c r="P141" s="235">
        <v>0</v>
      </c>
      <c r="Q141" s="235">
        <f>ROUND(E141*P141,2)</f>
        <v>0</v>
      </c>
      <c r="R141" s="235" t="s">
        <v>225</v>
      </c>
      <c r="S141" s="235" t="s">
        <v>176</v>
      </c>
      <c r="T141" s="236" t="s">
        <v>177</v>
      </c>
      <c r="U141" s="219">
        <v>0.17699999999999999</v>
      </c>
      <c r="V141" s="219">
        <f>ROUND(E141*U141,2)</f>
        <v>9.49</v>
      </c>
      <c r="W141" s="219"/>
      <c r="X141" s="219" t="s">
        <v>133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134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 t="s">
        <v>501</v>
      </c>
      <c r="D142" s="221"/>
      <c r="E142" s="222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136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 t="s">
        <v>502</v>
      </c>
      <c r="D143" s="221"/>
      <c r="E143" s="222">
        <v>53.613790000000002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136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9"/>
      <c r="D144" s="238"/>
      <c r="E144" s="238"/>
      <c r="F144" s="238"/>
      <c r="G144" s="238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151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19</v>
      </c>
      <c r="B145" s="231" t="s">
        <v>237</v>
      </c>
      <c r="C145" s="247" t="s">
        <v>238</v>
      </c>
      <c r="D145" s="232" t="s">
        <v>154</v>
      </c>
      <c r="E145" s="233">
        <v>473.45960000000002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225</v>
      </c>
      <c r="S145" s="235" t="s">
        <v>176</v>
      </c>
      <c r="T145" s="236" t="s">
        <v>177</v>
      </c>
      <c r="U145" s="219">
        <v>0.04</v>
      </c>
      <c r="V145" s="219">
        <f>ROUND(E145*U145,2)</f>
        <v>18.940000000000001</v>
      </c>
      <c r="W145" s="219"/>
      <c r="X145" s="219" t="s">
        <v>133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134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8" t="s">
        <v>513</v>
      </c>
      <c r="D146" s="221"/>
      <c r="E146" s="222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136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 t="s">
        <v>515</v>
      </c>
      <c r="D147" s="221"/>
      <c r="E147" s="222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136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 t="s">
        <v>520</v>
      </c>
      <c r="D148" s="221"/>
      <c r="E148" s="222">
        <v>473.45960000000002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136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9"/>
      <c r="D149" s="238"/>
      <c r="E149" s="238"/>
      <c r="F149" s="238"/>
      <c r="G149" s="238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151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20</v>
      </c>
      <c r="B150" s="231" t="s">
        <v>239</v>
      </c>
      <c r="C150" s="247" t="s">
        <v>240</v>
      </c>
      <c r="D150" s="232" t="s">
        <v>154</v>
      </c>
      <c r="E150" s="233">
        <v>473.45960000000002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 t="s">
        <v>225</v>
      </c>
      <c r="S150" s="235" t="s">
        <v>176</v>
      </c>
      <c r="T150" s="236" t="s">
        <v>177</v>
      </c>
      <c r="U150" s="219">
        <v>0.02</v>
      </c>
      <c r="V150" s="219">
        <f>ROUND(E150*U150,2)</f>
        <v>9.4700000000000006</v>
      </c>
      <c r="W150" s="219"/>
      <c r="X150" s="219" t="s">
        <v>133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134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 t="s">
        <v>513</v>
      </c>
      <c r="D151" s="221"/>
      <c r="E151" s="222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136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8" t="s">
        <v>515</v>
      </c>
      <c r="D152" s="221"/>
      <c r="E152" s="222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136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 t="s">
        <v>520</v>
      </c>
      <c r="D153" s="221"/>
      <c r="E153" s="222">
        <v>473.45960000000002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136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9"/>
      <c r="D154" s="238"/>
      <c r="E154" s="238"/>
      <c r="F154" s="238"/>
      <c r="G154" s="238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151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ht="22.5" outlineLevel="1" x14ac:dyDescent="0.2">
      <c r="A155" s="230">
        <v>21</v>
      </c>
      <c r="B155" s="231" t="s">
        <v>241</v>
      </c>
      <c r="C155" s="247" t="s">
        <v>242</v>
      </c>
      <c r="D155" s="232" t="s">
        <v>154</v>
      </c>
      <c r="E155" s="233">
        <v>473.45960000000002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6.9999999999999994E-5</v>
      </c>
      <c r="O155" s="235">
        <f>ROUND(E155*N155,2)</f>
        <v>0.03</v>
      </c>
      <c r="P155" s="235">
        <v>0</v>
      </c>
      <c r="Q155" s="235">
        <f>ROUND(E155*P155,2)</f>
        <v>0</v>
      </c>
      <c r="R155" s="235" t="s">
        <v>243</v>
      </c>
      <c r="S155" s="235" t="s">
        <v>176</v>
      </c>
      <c r="T155" s="236" t="s">
        <v>177</v>
      </c>
      <c r="U155" s="219">
        <v>0</v>
      </c>
      <c r="V155" s="219">
        <f>ROUND(E155*U155,2)</f>
        <v>0</v>
      </c>
      <c r="W155" s="219"/>
      <c r="X155" s="219" t="s">
        <v>244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245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8" t="s">
        <v>513</v>
      </c>
      <c r="D156" s="221"/>
      <c r="E156" s="222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136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 t="s">
        <v>515</v>
      </c>
      <c r="D157" s="221"/>
      <c r="E157" s="222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136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8" t="s">
        <v>520</v>
      </c>
      <c r="D158" s="221"/>
      <c r="E158" s="222">
        <v>473.45960000000002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136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9"/>
      <c r="D159" s="238"/>
      <c r="E159" s="238"/>
      <c r="F159" s="238"/>
      <c r="G159" s="238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151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x14ac:dyDescent="0.2">
      <c r="A160" s="224" t="s">
        <v>128</v>
      </c>
      <c r="B160" s="225" t="s">
        <v>75</v>
      </c>
      <c r="C160" s="246" t="s">
        <v>76</v>
      </c>
      <c r="D160" s="226"/>
      <c r="E160" s="227"/>
      <c r="F160" s="228"/>
      <c r="G160" s="228">
        <f>SUMIF(AG161:AG184,"&lt;&gt;NOR",G161:G184)</f>
        <v>0</v>
      </c>
      <c r="H160" s="228"/>
      <c r="I160" s="228">
        <f>SUM(I161:I184)</f>
        <v>0</v>
      </c>
      <c r="J160" s="228"/>
      <c r="K160" s="228">
        <f>SUM(K161:K184)</f>
        <v>0</v>
      </c>
      <c r="L160" s="228"/>
      <c r="M160" s="228">
        <f>SUM(M161:M184)</f>
        <v>0</v>
      </c>
      <c r="N160" s="228"/>
      <c r="O160" s="228">
        <f>SUM(O161:O184)</f>
        <v>0</v>
      </c>
      <c r="P160" s="228"/>
      <c r="Q160" s="228">
        <f>SUM(Q161:Q184)</f>
        <v>0</v>
      </c>
      <c r="R160" s="228"/>
      <c r="S160" s="228"/>
      <c r="T160" s="229"/>
      <c r="U160" s="223"/>
      <c r="V160" s="223">
        <f>SUM(V161:V184)</f>
        <v>13.52</v>
      </c>
      <c r="W160" s="223"/>
      <c r="X160" s="223"/>
      <c r="AG160" t="s">
        <v>129</v>
      </c>
    </row>
    <row r="161" spans="1:60" ht="56.25" outlineLevel="1" x14ac:dyDescent="0.2">
      <c r="A161" s="230">
        <v>22</v>
      </c>
      <c r="B161" s="231" t="s">
        <v>247</v>
      </c>
      <c r="C161" s="247" t="s">
        <v>248</v>
      </c>
      <c r="D161" s="232" t="s">
        <v>154</v>
      </c>
      <c r="E161" s="233">
        <v>43.497599999999998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4.0000000000000003E-5</v>
      </c>
      <c r="O161" s="235">
        <f>ROUND(E161*N161,2)</f>
        <v>0</v>
      </c>
      <c r="P161" s="235">
        <v>0</v>
      </c>
      <c r="Q161" s="235">
        <f>ROUND(E161*P161,2)</f>
        <v>0</v>
      </c>
      <c r="R161" s="235" t="s">
        <v>175</v>
      </c>
      <c r="S161" s="235" t="s">
        <v>176</v>
      </c>
      <c r="T161" s="236" t="s">
        <v>177</v>
      </c>
      <c r="U161" s="219">
        <v>0.31</v>
      </c>
      <c r="V161" s="219">
        <f>ROUND(E161*U161,2)</f>
        <v>13.48</v>
      </c>
      <c r="W161" s="219"/>
      <c r="X161" s="219" t="s">
        <v>133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134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8" t="s">
        <v>170</v>
      </c>
      <c r="D162" s="221"/>
      <c r="E162" s="222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136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 t="s">
        <v>235</v>
      </c>
      <c r="D163" s="221"/>
      <c r="E163" s="222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136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 t="s">
        <v>528</v>
      </c>
      <c r="D164" s="221"/>
      <c r="E164" s="222">
        <v>43.497599999999998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136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9"/>
      <c r="D165" s="238"/>
      <c r="E165" s="238"/>
      <c r="F165" s="238"/>
      <c r="G165" s="238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151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23</v>
      </c>
      <c r="B166" s="231" t="s">
        <v>249</v>
      </c>
      <c r="C166" s="247" t="s">
        <v>250</v>
      </c>
      <c r="D166" s="232" t="s">
        <v>154</v>
      </c>
      <c r="E166" s="233">
        <v>50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/>
      <c r="S166" s="235" t="s">
        <v>131</v>
      </c>
      <c r="T166" s="236" t="s">
        <v>132</v>
      </c>
      <c r="U166" s="219">
        <v>0</v>
      </c>
      <c r="V166" s="219">
        <f>ROUND(E166*U166,2)</f>
        <v>0</v>
      </c>
      <c r="W166" s="219"/>
      <c r="X166" s="219" t="s">
        <v>133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134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33.75" outlineLevel="1" x14ac:dyDescent="0.2">
      <c r="A167" s="216"/>
      <c r="B167" s="217"/>
      <c r="C167" s="248" t="s">
        <v>251</v>
      </c>
      <c r="D167" s="221"/>
      <c r="E167" s="222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136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 t="s">
        <v>252</v>
      </c>
      <c r="D168" s="221"/>
      <c r="E168" s="222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136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 t="s">
        <v>529</v>
      </c>
      <c r="D169" s="221"/>
      <c r="E169" s="222">
        <v>50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136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9"/>
      <c r="D170" s="238"/>
      <c r="E170" s="238"/>
      <c r="F170" s="238"/>
      <c r="G170" s="238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151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0">
        <v>24</v>
      </c>
      <c r="B171" s="231" t="s">
        <v>254</v>
      </c>
      <c r="C171" s="247" t="s">
        <v>255</v>
      </c>
      <c r="D171" s="232" t="s">
        <v>220</v>
      </c>
      <c r="E171" s="233">
        <v>2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5"/>
      <c r="S171" s="235" t="s">
        <v>131</v>
      </c>
      <c r="T171" s="236" t="s">
        <v>132</v>
      </c>
      <c r="U171" s="219">
        <v>0.02</v>
      </c>
      <c r="V171" s="219">
        <f>ROUND(E171*U171,2)</f>
        <v>0.04</v>
      </c>
      <c r="W171" s="219"/>
      <c r="X171" s="219" t="s">
        <v>133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134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8" t="s">
        <v>252</v>
      </c>
      <c r="D172" s="221"/>
      <c r="E172" s="222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136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 t="s">
        <v>530</v>
      </c>
      <c r="D173" s="221"/>
      <c r="E173" s="222">
        <v>2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136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9"/>
      <c r="D174" s="238"/>
      <c r="E174" s="238"/>
      <c r="F174" s="238"/>
      <c r="G174" s="238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151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25</v>
      </c>
      <c r="B175" s="231" t="s">
        <v>257</v>
      </c>
      <c r="C175" s="247" t="s">
        <v>258</v>
      </c>
      <c r="D175" s="232" t="s">
        <v>154</v>
      </c>
      <c r="E175" s="233">
        <v>86.995199999999997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5"/>
      <c r="S175" s="235" t="s">
        <v>131</v>
      </c>
      <c r="T175" s="236" t="s">
        <v>132</v>
      </c>
      <c r="U175" s="219">
        <v>0</v>
      </c>
      <c r="V175" s="219">
        <f>ROUND(E175*U175,2)</f>
        <v>0</v>
      </c>
      <c r="W175" s="219"/>
      <c r="X175" s="219" t="s">
        <v>133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134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8" t="s">
        <v>170</v>
      </c>
      <c r="D176" s="221"/>
      <c r="E176" s="222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136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8" t="s">
        <v>235</v>
      </c>
      <c r="D177" s="221"/>
      <c r="E177" s="222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136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 t="s">
        <v>531</v>
      </c>
      <c r="D178" s="221"/>
      <c r="E178" s="222">
        <v>86.995199999999997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136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9"/>
      <c r="D179" s="238"/>
      <c r="E179" s="238"/>
      <c r="F179" s="238"/>
      <c r="G179" s="238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151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30">
        <v>26</v>
      </c>
      <c r="B180" s="231" t="s">
        <v>260</v>
      </c>
      <c r="C180" s="247" t="s">
        <v>261</v>
      </c>
      <c r="D180" s="232" t="s">
        <v>262</v>
      </c>
      <c r="E180" s="233">
        <v>100</v>
      </c>
      <c r="F180" s="234"/>
      <c r="G180" s="235">
        <f>ROUND(E180*F180,2)</f>
        <v>0</v>
      </c>
      <c r="H180" s="234"/>
      <c r="I180" s="235">
        <f>ROUND(E180*H180,2)</f>
        <v>0</v>
      </c>
      <c r="J180" s="234"/>
      <c r="K180" s="235">
        <f>ROUND(E180*J180,2)</f>
        <v>0</v>
      </c>
      <c r="L180" s="235">
        <v>21</v>
      </c>
      <c r="M180" s="235">
        <f>G180*(1+L180/100)</f>
        <v>0</v>
      </c>
      <c r="N180" s="235">
        <v>0</v>
      </c>
      <c r="O180" s="235">
        <f>ROUND(E180*N180,2)</f>
        <v>0</v>
      </c>
      <c r="P180" s="235">
        <v>0</v>
      </c>
      <c r="Q180" s="235">
        <f>ROUND(E180*P180,2)</f>
        <v>0</v>
      </c>
      <c r="R180" s="235"/>
      <c r="S180" s="235" t="s">
        <v>131</v>
      </c>
      <c r="T180" s="236" t="s">
        <v>132</v>
      </c>
      <c r="U180" s="219">
        <v>0</v>
      </c>
      <c r="V180" s="219">
        <f>ROUND(E180*U180,2)</f>
        <v>0</v>
      </c>
      <c r="W180" s="219"/>
      <c r="X180" s="219" t="s">
        <v>263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264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8" t="s">
        <v>265</v>
      </c>
      <c r="D181" s="221"/>
      <c r="E181" s="222">
        <v>100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136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9"/>
      <c r="D182" s="238"/>
      <c r="E182" s="238"/>
      <c r="F182" s="238"/>
      <c r="G182" s="238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151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30">
        <v>27</v>
      </c>
      <c r="B183" s="231" t="s">
        <v>266</v>
      </c>
      <c r="C183" s="247" t="s">
        <v>267</v>
      </c>
      <c r="D183" s="232" t="s">
        <v>268</v>
      </c>
      <c r="E183" s="233">
        <v>1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35">
        <v>0</v>
      </c>
      <c r="O183" s="235">
        <f>ROUND(E183*N183,2)</f>
        <v>0</v>
      </c>
      <c r="P183" s="235">
        <v>0</v>
      </c>
      <c r="Q183" s="235">
        <f>ROUND(E183*P183,2)</f>
        <v>0</v>
      </c>
      <c r="R183" s="235"/>
      <c r="S183" s="235" t="s">
        <v>131</v>
      </c>
      <c r="T183" s="236" t="s">
        <v>132</v>
      </c>
      <c r="U183" s="219">
        <v>0</v>
      </c>
      <c r="V183" s="219">
        <f>ROUND(E183*U183,2)</f>
        <v>0</v>
      </c>
      <c r="W183" s="219"/>
      <c r="X183" s="219" t="s">
        <v>263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264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4"/>
      <c r="D184" s="244"/>
      <c r="E184" s="244"/>
      <c r="F184" s="244"/>
      <c r="G184" s="244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151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x14ac:dyDescent="0.2">
      <c r="A185" s="224" t="s">
        <v>128</v>
      </c>
      <c r="B185" s="225" t="s">
        <v>77</v>
      </c>
      <c r="C185" s="246" t="s">
        <v>78</v>
      </c>
      <c r="D185" s="226"/>
      <c r="E185" s="227"/>
      <c r="F185" s="228"/>
      <c r="G185" s="228">
        <f>SUMIF(AG186:AG242,"&lt;&gt;NOR",G186:G242)</f>
        <v>0</v>
      </c>
      <c r="H185" s="228"/>
      <c r="I185" s="228">
        <f>SUM(I186:I242)</f>
        <v>0</v>
      </c>
      <c r="J185" s="228"/>
      <c r="K185" s="228">
        <f>SUM(K186:K242)</f>
        <v>0</v>
      </c>
      <c r="L185" s="228"/>
      <c r="M185" s="228">
        <f>SUM(M186:M242)</f>
        <v>0</v>
      </c>
      <c r="N185" s="228"/>
      <c r="O185" s="228">
        <f>SUM(O186:O242)</f>
        <v>0</v>
      </c>
      <c r="P185" s="228"/>
      <c r="Q185" s="228">
        <f>SUM(Q186:Q242)</f>
        <v>4.71</v>
      </c>
      <c r="R185" s="228"/>
      <c r="S185" s="228"/>
      <c r="T185" s="229"/>
      <c r="U185" s="223"/>
      <c r="V185" s="223">
        <f>SUM(V186:V242)</f>
        <v>35.869999999999997</v>
      </c>
      <c r="W185" s="223"/>
      <c r="X185" s="223"/>
      <c r="AG185" t="s">
        <v>129</v>
      </c>
    </row>
    <row r="186" spans="1:60" outlineLevel="1" x14ac:dyDescent="0.2">
      <c r="A186" s="230">
        <v>28</v>
      </c>
      <c r="B186" s="231" t="s">
        <v>532</v>
      </c>
      <c r="C186" s="247" t="s">
        <v>533</v>
      </c>
      <c r="D186" s="232" t="s">
        <v>476</v>
      </c>
      <c r="E186" s="233">
        <v>0.50700000000000001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1.47E-3</v>
      </c>
      <c r="O186" s="235">
        <f>ROUND(E186*N186,2)</f>
        <v>0</v>
      </c>
      <c r="P186" s="235">
        <v>2.4</v>
      </c>
      <c r="Q186" s="235">
        <f>ROUND(E186*P186,2)</f>
        <v>1.22</v>
      </c>
      <c r="R186" s="235" t="s">
        <v>272</v>
      </c>
      <c r="S186" s="235" t="s">
        <v>176</v>
      </c>
      <c r="T186" s="236" t="s">
        <v>177</v>
      </c>
      <c r="U186" s="219">
        <v>8.5</v>
      </c>
      <c r="V186" s="219">
        <f>ROUND(E186*U186,2)</f>
        <v>4.3099999999999996</v>
      </c>
      <c r="W186" s="219"/>
      <c r="X186" s="219" t="s">
        <v>133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134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2.5" outlineLevel="1" x14ac:dyDescent="0.2">
      <c r="A187" s="216"/>
      <c r="B187" s="217"/>
      <c r="C187" s="250" t="s">
        <v>534</v>
      </c>
      <c r="D187" s="240"/>
      <c r="E187" s="240"/>
      <c r="F187" s="240"/>
      <c r="G187" s="240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179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39" t="str">
        <f>C187</f>
        <v>nebo vybourání otvorů průřezové plochy přes 4 m2 ve zdivu železobetonovém, včetně pomocného lešení o výšce podlahy do 1900 mm a pro zatížení do 1,5 kPa  (150 kg/m2),</v>
      </c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 t="s">
        <v>308</v>
      </c>
      <c r="D188" s="221"/>
      <c r="E188" s="222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136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 t="s">
        <v>535</v>
      </c>
      <c r="D189" s="221"/>
      <c r="E189" s="222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136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 t="s">
        <v>536</v>
      </c>
      <c r="D190" s="221"/>
      <c r="E190" s="222">
        <v>0.50700000000000001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136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9"/>
      <c r="D191" s="238"/>
      <c r="E191" s="238"/>
      <c r="F191" s="238"/>
      <c r="G191" s="238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151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30">
        <v>29</v>
      </c>
      <c r="B192" s="231" t="s">
        <v>537</v>
      </c>
      <c r="C192" s="247" t="s">
        <v>538</v>
      </c>
      <c r="D192" s="232" t="s">
        <v>271</v>
      </c>
      <c r="E192" s="233">
        <v>6.21</v>
      </c>
      <c r="F192" s="234"/>
      <c r="G192" s="235">
        <f>ROUND(E192*F192,2)</f>
        <v>0</v>
      </c>
      <c r="H192" s="234"/>
      <c r="I192" s="235">
        <f>ROUND(E192*H192,2)</f>
        <v>0</v>
      </c>
      <c r="J192" s="234"/>
      <c r="K192" s="235">
        <f>ROUND(E192*J192,2)</f>
        <v>0</v>
      </c>
      <c r="L192" s="235">
        <v>21</v>
      </c>
      <c r="M192" s="235">
        <f>G192*(1+L192/100)</f>
        <v>0</v>
      </c>
      <c r="N192" s="235">
        <v>0</v>
      </c>
      <c r="O192" s="235">
        <f>ROUND(E192*N192,2)</f>
        <v>0</v>
      </c>
      <c r="P192" s="235">
        <v>4.6000000000000001E-4</v>
      </c>
      <c r="Q192" s="235">
        <f>ROUND(E192*P192,2)</f>
        <v>0</v>
      </c>
      <c r="R192" s="235" t="s">
        <v>272</v>
      </c>
      <c r="S192" s="235" t="s">
        <v>176</v>
      </c>
      <c r="T192" s="236" t="s">
        <v>177</v>
      </c>
      <c r="U192" s="219">
        <v>2.5</v>
      </c>
      <c r="V192" s="219">
        <f>ROUND(E192*U192,2)</f>
        <v>15.53</v>
      </c>
      <c r="W192" s="219"/>
      <c r="X192" s="219" t="s">
        <v>133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134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8" t="s">
        <v>303</v>
      </c>
      <c r="D193" s="221"/>
      <c r="E193" s="222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136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 t="s">
        <v>491</v>
      </c>
      <c r="D194" s="221"/>
      <c r="E194" s="222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136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48" t="s">
        <v>539</v>
      </c>
      <c r="D195" s="221"/>
      <c r="E195" s="222">
        <v>3.105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136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 t="s">
        <v>491</v>
      </c>
      <c r="D196" s="221"/>
      <c r="E196" s="222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136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8" t="s">
        <v>539</v>
      </c>
      <c r="D197" s="221"/>
      <c r="E197" s="222">
        <v>3.105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136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9"/>
      <c r="D198" s="238"/>
      <c r="E198" s="238"/>
      <c r="F198" s="238"/>
      <c r="G198" s="238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151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ht="33.75" outlineLevel="1" x14ac:dyDescent="0.2">
      <c r="A199" s="230">
        <v>30</v>
      </c>
      <c r="B199" s="231" t="s">
        <v>540</v>
      </c>
      <c r="C199" s="247" t="s">
        <v>541</v>
      </c>
      <c r="D199" s="232" t="s">
        <v>476</v>
      </c>
      <c r="E199" s="233">
        <v>0.29497000000000001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5">
        <v>1.82E-3</v>
      </c>
      <c r="O199" s="235">
        <f>ROUND(E199*N199,2)</f>
        <v>0</v>
      </c>
      <c r="P199" s="235">
        <v>1.8</v>
      </c>
      <c r="Q199" s="235">
        <f>ROUND(E199*P199,2)</f>
        <v>0.53</v>
      </c>
      <c r="R199" s="235" t="s">
        <v>272</v>
      </c>
      <c r="S199" s="235" t="s">
        <v>176</v>
      </c>
      <c r="T199" s="236" t="s">
        <v>177</v>
      </c>
      <c r="U199" s="219">
        <v>5.0199999999999996</v>
      </c>
      <c r="V199" s="219">
        <f>ROUND(E199*U199,2)</f>
        <v>1.48</v>
      </c>
      <c r="W199" s="219"/>
      <c r="X199" s="219" t="s">
        <v>133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134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0" t="s">
        <v>542</v>
      </c>
      <c r="D200" s="240"/>
      <c r="E200" s="240"/>
      <c r="F200" s="240"/>
      <c r="G200" s="240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179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2" t="s">
        <v>543</v>
      </c>
      <c r="D201" s="242"/>
      <c r="E201" s="242"/>
      <c r="F201" s="242"/>
      <c r="G201" s="242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194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 t="s">
        <v>303</v>
      </c>
      <c r="D202" s="221"/>
      <c r="E202" s="222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136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48" t="s">
        <v>479</v>
      </c>
      <c r="D203" s="221"/>
      <c r="E203" s="222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136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 t="s">
        <v>480</v>
      </c>
      <c r="D204" s="221"/>
      <c r="E204" s="222">
        <v>0.29498000000000002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136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49"/>
      <c r="D205" s="238"/>
      <c r="E205" s="238"/>
      <c r="F205" s="238"/>
      <c r="G205" s="238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151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33.75" outlineLevel="1" x14ac:dyDescent="0.2">
      <c r="A206" s="230">
        <v>31</v>
      </c>
      <c r="B206" s="231" t="s">
        <v>544</v>
      </c>
      <c r="C206" s="247" t="s">
        <v>545</v>
      </c>
      <c r="D206" s="232" t="s">
        <v>476</v>
      </c>
      <c r="E206" s="233">
        <v>0.36052000000000001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1.82E-3</v>
      </c>
      <c r="O206" s="235">
        <f>ROUND(E206*N206,2)</f>
        <v>0</v>
      </c>
      <c r="P206" s="235">
        <v>1.8</v>
      </c>
      <c r="Q206" s="235">
        <f>ROUND(E206*P206,2)</f>
        <v>0.65</v>
      </c>
      <c r="R206" s="235" t="s">
        <v>272</v>
      </c>
      <c r="S206" s="235" t="s">
        <v>176</v>
      </c>
      <c r="T206" s="236" t="s">
        <v>177</v>
      </c>
      <c r="U206" s="219">
        <v>3.2</v>
      </c>
      <c r="V206" s="219">
        <f>ROUND(E206*U206,2)</f>
        <v>1.1499999999999999</v>
      </c>
      <c r="W206" s="219"/>
      <c r="X206" s="219" t="s">
        <v>133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134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0" t="s">
        <v>542</v>
      </c>
      <c r="D207" s="240"/>
      <c r="E207" s="240"/>
      <c r="F207" s="240"/>
      <c r="G207" s="240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179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2" t="s">
        <v>543</v>
      </c>
      <c r="D208" s="242"/>
      <c r="E208" s="242"/>
      <c r="F208" s="242"/>
      <c r="G208" s="242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194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8" t="s">
        <v>303</v>
      </c>
      <c r="D209" s="221"/>
      <c r="E209" s="222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136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8" t="s">
        <v>485</v>
      </c>
      <c r="D210" s="221"/>
      <c r="E210" s="222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136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48" t="s">
        <v>486</v>
      </c>
      <c r="D211" s="221"/>
      <c r="E211" s="222">
        <v>0.36053000000000002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136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49"/>
      <c r="D212" s="238"/>
      <c r="E212" s="238"/>
      <c r="F212" s="238"/>
      <c r="G212" s="238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151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ht="22.5" outlineLevel="1" x14ac:dyDescent="0.2">
      <c r="A213" s="230">
        <v>32</v>
      </c>
      <c r="B213" s="231" t="s">
        <v>546</v>
      </c>
      <c r="C213" s="247" t="s">
        <v>547</v>
      </c>
      <c r="D213" s="232" t="s">
        <v>476</v>
      </c>
      <c r="E213" s="233">
        <v>0.23288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</v>
      </c>
      <c r="O213" s="235">
        <f>ROUND(E213*N213,2)</f>
        <v>0</v>
      </c>
      <c r="P213" s="235">
        <v>2.4</v>
      </c>
      <c r="Q213" s="235">
        <f>ROUND(E213*P213,2)</f>
        <v>0.56000000000000005</v>
      </c>
      <c r="R213" s="235" t="s">
        <v>272</v>
      </c>
      <c r="S213" s="235" t="s">
        <v>176</v>
      </c>
      <c r="T213" s="236" t="s">
        <v>177</v>
      </c>
      <c r="U213" s="219">
        <v>23.27</v>
      </c>
      <c r="V213" s="219">
        <f>ROUND(E213*U213,2)</f>
        <v>5.42</v>
      </c>
      <c r="W213" s="219"/>
      <c r="X213" s="219" t="s">
        <v>133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134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0" t="s">
        <v>548</v>
      </c>
      <c r="D214" s="240"/>
      <c r="E214" s="240"/>
      <c r="F214" s="240"/>
      <c r="G214" s="240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179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8" t="s">
        <v>303</v>
      </c>
      <c r="D215" s="221"/>
      <c r="E215" s="222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136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48" t="s">
        <v>491</v>
      </c>
      <c r="D216" s="221"/>
      <c r="E216" s="222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136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8" t="s">
        <v>492</v>
      </c>
      <c r="D217" s="221"/>
      <c r="E217" s="222">
        <v>0.11644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136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48" t="s">
        <v>491</v>
      </c>
      <c r="D218" s="221"/>
      <c r="E218" s="222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136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8" t="s">
        <v>492</v>
      </c>
      <c r="D219" s="221"/>
      <c r="E219" s="222">
        <v>0.11644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136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49"/>
      <c r="D220" s="238"/>
      <c r="E220" s="238"/>
      <c r="F220" s="238"/>
      <c r="G220" s="238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151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ht="22.5" outlineLevel="1" x14ac:dyDescent="0.2">
      <c r="A221" s="230">
        <v>33</v>
      </c>
      <c r="B221" s="231" t="s">
        <v>269</v>
      </c>
      <c r="C221" s="247" t="s">
        <v>270</v>
      </c>
      <c r="D221" s="232" t="s">
        <v>271</v>
      </c>
      <c r="E221" s="233">
        <v>2.41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0</v>
      </c>
      <c r="O221" s="235">
        <f>ROUND(E221*N221,2)</f>
        <v>0</v>
      </c>
      <c r="P221" s="235">
        <v>3.6999999999999998E-2</v>
      </c>
      <c r="Q221" s="235">
        <f>ROUND(E221*P221,2)</f>
        <v>0.09</v>
      </c>
      <c r="R221" s="235" t="s">
        <v>272</v>
      </c>
      <c r="S221" s="235" t="s">
        <v>176</v>
      </c>
      <c r="T221" s="236" t="s">
        <v>177</v>
      </c>
      <c r="U221" s="219">
        <v>0.55000000000000004</v>
      </c>
      <c r="V221" s="219">
        <f>ROUND(E221*U221,2)</f>
        <v>1.33</v>
      </c>
      <c r="W221" s="219"/>
      <c r="X221" s="219" t="s">
        <v>133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134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48" t="s">
        <v>308</v>
      </c>
      <c r="D222" s="221"/>
      <c r="E222" s="222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136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48" t="s">
        <v>549</v>
      </c>
      <c r="D223" s="221"/>
      <c r="E223" s="222">
        <v>2.41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136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9"/>
      <c r="D224" s="238"/>
      <c r="E224" s="238"/>
      <c r="F224" s="238"/>
      <c r="G224" s="238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151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33.75" outlineLevel="1" x14ac:dyDescent="0.2">
      <c r="A225" s="230">
        <v>34</v>
      </c>
      <c r="B225" s="231" t="s">
        <v>275</v>
      </c>
      <c r="C225" s="247" t="s">
        <v>276</v>
      </c>
      <c r="D225" s="232" t="s">
        <v>154</v>
      </c>
      <c r="E225" s="233">
        <v>332.69400000000002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5.0000000000000001E-3</v>
      </c>
      <c r="Q225" s="235">
        <f>ROUND(E225*P225,2)</f>
        <v>1.66</v>
      </c>
      <c r="R225" s="235" t="s">
        <v>272</v>
      </c>
      <c r="S225" s="235" t="s">
        <v>176</v>
      </c>
      <c r="T225" s="236" t="s">
        <v>177</v>
      </c>
      <c r="U225" s="219">
        <v>0.02</v>
      </c>
      <c r="V225" s="219">
        <f>ROUND(E225*U225,2)</f>
        <v>6.65</v>
      </c>
      <c r="W225" s="219"/>
      <c r="X225" s="219" t="s">
        <v>133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134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8" t="s">
        <v>513</v>
      </c>
      <c r="D226" s="221"/>
      <c r="E226" s="222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136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48" t="s">
        <v>514</v>
      </c>
      <c r="D227" s="221"/>
      <c r="E227" s="222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136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8" t="s">
        <v>515</v>
      </c>
      <c r="D228" s="221"/>
      <c r="E228" s="222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136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48" t="s">
        <v>550</v>
      </c>
      <c r="D229" s="221"/>
      <c r="E229" s="222">
        <v>427.24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136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8" t="s">
        <v>517</v>
      </c>
      <c r="D230" s="221"/>
      <c r="E230" s="222">
        <v>-94.546000000000006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136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49"/>
      <c r="D231" s="238"/>
      <c r="E231" s="238"/>
      <c r="F231" s="238"/>
      <c r="G231" s="238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151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30">
        <v>35</v>
      </c>
      <c r="B232" s="231" t="s">
        <v>299</v>
      </c>
      <c r="C232" s="247" t="s">
        <v>300</v>
      </c>
      <c r="D232" s="232" t="s">
        <v>168</v>
      </c>
      <c r="E232" s="233">
        <v>46.546799999999998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5">
        <v>0</v>
      </c>
      <c r="O232" s="235">
        <f>ROUND(E232*N232,2)</f>
        <v>0</v>
      </c>
      <c r="P232" s="235">
        <v>0</v>
      </c>
      <c r="Q232" s="235">
        <f>ROUND(E232*P232,2)</f>
        <v>0</v>
      </c>
      <c r="R232" s="235"/>
      <c r="S232" s="235" t="s">
        <v>131</v>
      </c>
      <c r="T232" s="236" t="s">
        <v>132</v>
      </c>
      <c r="U232" s="219">
        <v>0</v>
      </c>
      <c r="V232" s="219">
        <f>ROUND(E232*U232,2)</f>
        <v>0</v>
      </c>
      <c r="W232" s="219"/>
      <c r="X232" s="219" t="s">
        <v>133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134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48" t="s">
        <v>303</v>
      </c>
      <c r="D233" s="221"/>
      <c r="E233" s="222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136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48" t="s">
        <v>551</v>
      </c>
      <c r="D234" s="221"/>
      <c r="E234" s="222">
        <v>5.4539999999999997</v>
      </c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136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8" t="s">
        <v>552</v>
      </c>
      <c r="D235" s="221"/>
      <c r="E235" s="222">
        <v>2.56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136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48" t="s">
        <v>553</v>
      </c>
      <c r="D236" s="221"/>
      <c r="E236" s="222">
        <v>4.9151999999999996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136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48" t="s">
        <v>554</v>
      </c>
      <c r="D237" s="221"/>
      <c r="E237" s="222">
        <v>3.52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136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8" t="s">
        <v>306</v>
      </c>
      <c r="D238" s="221"/>
      <c r="E238" s="222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136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48" t="s">
        <v>555</v>
      </c>
      <c r="D239" s="221"/>
      <c r="E239" s="222">
        <v>30.0976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136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49"/>
      <c r="D240" s="238"/>
      <c r="E240" s="238"/>
      <c r="F240" s="238"/>
      <c r="G240" s="238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151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30">
        <v>36</v>
      </c>
      <c r="B241" s="231" t="s">
        <v>334</v>
      </c>
      <c r="C241" s="247" t="s">
        <v>335</v>
      </c>
      <c r="D241" s="232" t="s">
        <v>262</v>
      </c>
      <c r="E241" s="233">
        <v>50</v>
      </c>
      <c r="F241" s="234"/>
      <c r="G241" s="235">
        <f>ROUND(E241*F241,2)</f>
        <v>0</v>
      </c>
      <c r="H241" s="234"/>
      <c r="I241" s="235">
        <f>ROUND(E241*H241,2)</f>
        <v>0</v>
      </c>
      <c r="J241" s="234"/>
      <c r="K241" s="235">
        <f>ROUND(E241*J241,2)</f>
        <v>0</v>
      </c>
      <c r="L241" s="235">
        <v>21</v>
      </c>
      <c r="M241" s="235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5"/>
      <c r="S241" s="235" t="s">
        <v>131</v>
      </c>
      <c r="T241" s="236" t="s">
        <v>132</v>
      </c>
      <c r="U241" s="219">
        <v>0</v>
      </c>
      <c r="V241" s="219">
        <f>ROUND(E241*U241,2)</f>
        <v>0</v>
      </c>
      <c r="W241" s="219"/>
      <c r="X241" s="219" t="s">
        <v>133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134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4"/>
      <c r="D242" s="244"/>
      <c r="E242" s="244"/>
      <c r="F242" s="244"/>
      <c r="G242" s="244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151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x14ac:dyDescent="0.2">
      <c r="A243" s="224" t="s">
        <v>128</v>
      </c>
      <c r="B243" s="225" t="s">
        <v>79</v>
      </c>
      <c r="C243" s="246" t="s">
        <v>80</v>
      </c>
      <c r="D243" s="226"/>
      <c r="E243" s="227"/>
      <c r="F243" s="228"/>
      <c r="G243" s="228">
        <f>SUMIF(AG244:AG249,"&lt;&gt;NOR",G244:G249)</f>
        <v>0</v>
      </c>
      <c r="H243" s="228"/>
      <c r="I243" s="228">
        <f>SUM(I244:I249)</f>
        <v>0</v>
      </c>
      <c r="J243" s="228"/>
      <c r="K243" s="228">
        <f>SUM(K244:K249)</f>
        <v>0</v>
      </c>
      <c r="L243" s="228"/>
      <c r="M243" s="228">
        <f>SUM(M244:M249)</f>
        <v>0</v>
      </c>
      <c r="N243" s="228"/>
      <c r="O243" s="228">
        <f>SUM(O244:O249)</f>
        <v>0</v>
      </c>
      <c r="P243" s="228"/>
      <c r="Q243" s="228">
        <f>SUM(Q244:Q249)</f>
        <v>0</v>
      </c>
      <c r="R243" s="228"/>
      <c r="S243" s="228"/>
      <c r="T243" s="229"/>
      <c r="U243" s="223"/>
      <c r="V243" s="223">
        <f>SUM(V244:V249)</f>
        <v>65.260000000000005</v>
      </c>
      <c r="W243" s="223"/>
      <c r="X243" s="223"/>
      <c r="AG243" t="s">
        <v>129</v>
      </c>
    </row>
    <row r="244" spans="1:60" ht="33.75" outlineLevel="1" x14ac:dyDescent="0.2">
      <c r="A244" s="230">
        <v>37</v>
      </c>
      <c r="B244" s="231" t="s">
        <v>336</v>
      </c>
      <c r="C244" s="247" t="s">
        <v>337</v>
      </c>
      <c r="D244" s="232" t="s">
        <v>338</v>
      </c>
      <c r="E244" s="233">
        <v>25.3248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35">
        <v>0</v>
      </c>
      <c r="O244" s="235">
        <f>ROUND(E244*N244,2)</f>
        <v>0</v>
      </c>
      <c r="P244" s="235">
        <v>0</v>
      </c>
      <c r="Q244" s="235">
        <f>ROUND(E244*P244,2)</f>
        <v>0</v>
      </c>
      <c r="R244" s="235" t="s">
        <v>200</v>
      </c>
      <c r="S244" s="235" t="s">
        <v>176</v>
      </c>
      <c r="T244" s="236" t="s">
        <v>177</v>
      </c>
      <c r="U244" s="219">
        <v>2.577</v>
      </c>
      <c r="V244" s="219">
        <f>ROUND(E244*U244,2)</f>
        <v>65.260000000000005</v>
      </c>
      <c r="W244" s="219"/>
      <c r="X244" s="219" t="s">
        <v>339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340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50" t="s">
        <v>341</v>
      </c>
      <c r="D245" s="240"/>
      <c r="E245" s="240"/>
      <c r="F245" s="240"/>
      <c r="G245" s="240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179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48" t="s">
        <v>342</v>
      </c>
      <c r="D246" s="221"/>
      <c r="E246" s="222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136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48" t="s">
        <v>556</v>
      </c>
      <c r="D247" s="221"/>
      <c r="E247" s="222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136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48" t="s">
        <v>557</v>
      </c>
      <c r="D248" s="221"/>
      <c r="E248" s="222">
        <v>25.3248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136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49"/>
      <c r="D249" s="238"/>
      <c r="E249" s="238"/>
      <c r="F249" s="238"/>
      <c r="G249" s="238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151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x14ac:dyDescent="0.2">
      <c r="A250" s="224" t="s">
        <v>128</v>
      </c>
      <c r="B250" s="225" t="s">
        <v>81</v>
      </c>
      <c r="C250" s="246" t="s">
        <v>82</v>
      </c>
      <c r="D250" s="226"/>
      <c r="E250" s="227"/>
      <c r="F250" s="228"/>
      <c r="G250" s="228">
        <f>SUMIF(AG251:AG270,"&lt;&gt;NOR",G251:G270)</f>
        <v>0</v>
      </c>
      <c r="H250" s="228"/>
      <c r="I250" s="228">
        <f>SUM(I251:I270)</f>
        <v>0</v>
      </c>
      <c r="J250" s="228"/>
      <c r="K250" s="228">
        <f>SUM(K251:K270)</f>
        <v>0</v>
      </c>
      <c r="L250" s="228"/>
      <c r="M250" s="228">
        <f>SUM(M251:M270)</f>
        <v>0</v>
      </c>
      <c r="N250" s="228"/>
      <c r="O250" s="228">
        <f>SUM(O251:O270)</f>
        <v>0.8</v>
      </c>
      <c r="P250" s="228"/>
      <c r="Q250" s="228">
        <f>SUM(Q251:Q270)</f>
        <v>0</v>
      </c>
      <c r="R250" s="228"/>
      <c r="S250" s="228"/>
      <c r="T250" s="229"/>
      <c r="U250" s="223"/>
      <c r="V250" s="223">
        <f>SUM(V251:V270)</f>
        <v>32.17</v>
      </c>
      <c r="W250" s="223"/>
      <c r="X250" s="223"/>
      <c r="AG250" t="s">
        <v>129</v>
      </c>
    </row>
    <row r="251" spans="1:60" outlineLevel="1" x14ac:dyDescent="0.2">
      <c r="A251" s="230">
        <v>38</v>
      </c>
      <c r="B251" s="231" t="s">
        <v>558</v>
      </c>
      <c r="C251" s="247" t="s">
        <v>559</v>
      </c>
      <c r="D251" s="232" t="s">
        <v>154</v>
      </c>
      <c r="E251" s="233">
        <v>107.22757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8.3000000000000001E-4</v>
      </c>
      <c r="O251" s="235">
        <f>ROUND(E251*N251,2)</f>
        <v>0.09</v>
      </c>
      <c r="P251" s="235">
        <v>0</v>
      </c>
      <c r="Q251" s="235">
        <f>ROUND(E251*P251,2)</f>
        <v>0</v>
      </c>
      <c r="R251" s="235" t="s">
        <v>560</v>
      </c>
      <c r="S251" s="235" t="s">
        <v>176</v>
      </c>
      <c r="T251" s="236" t="s">
        <v>177</v>
      </c>
      <c r="U251" s="219">
        <v>0.3</v>
      </c>
      <c r="V251" s="219">
        <f>ROUND(E251*U251,2)</f>
        <v>32.17</v>
      </c>
      <c r="W251" s="219"/>
      <c r="X251" s="219" t="s">
        <v>133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134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48" t="s">
        <v>513</v>
      </c>
      <c r="D252" s="221"/>
      <c r="E252" s="222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136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48" t="s">
        <v>561</v>
      </c>
      <c r="D253" s="221"/>
      <c r="E253" s="222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136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48" t="s">
        <v>562</v>
      </c>
      <c r="D254" s="221"/>
      <c r="E254" s="222">
        <v>1051.9110000000001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136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48" t="s">
        <v>563</v>
      </c>
      <c r="D255" s="221"/>
      <c r="E255" s="222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136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48" t="s">
        <v>564</v>
      </c>
      <c r="D256" s="221"/>
      <c r="E256" s="222">
        <v>54.6</v>
      </c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136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48" t="s">
        <v>565</v>
      </c>
      <c r="D257" s="221"/>
      <c r="E257" s="222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136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8" t="s">
        <v>566</v>
      </c>
      <c r="D258" s="221"/>
      <c r="E258" s="222">
        <v>-999.28342999999995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136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49"/>
      <c r="D259" s="238"/>
      <c r="E259" s="238"/>
      <c r="F259" s="238"/>
      <c r="G259" s="238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151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ht="22.5" outlineLevel="1" x14ac:dyDescent="0.2">
      <c r="A260" s="230">
        <v>39</v>
      </c>
      <c r="B260" s="231" t="s">
        <v>567</v>
      </c>
      <c r="C260" s="247" t="s">
        <v>568</v>
      </c>
      <c r="D260" s="232" t="s">
        <v>154</v>
      </c>
      <c r="E260" s="233">
        <v>54.686070000000001</v>
      </c>
      <c r="F260" s="234"/>
      <c r="G260" s="235">
        <f>ROUND(E260*F260,2)</f>
        <v>0</v>
      </c>
      <c r="H260" s="234"/>
      <c r="I260" s="235">
        <f>ROUND(E260*H260,2)</f>
        <v>0</v>
      </c>
      <c r="J260" s="234"/>
      <c r="K260" s="235">
        <f>ROUND(E260*J260,2)</f>
        <v>0</v>
      </c>
      <c r="L260" s="235">
        <v>21</v>
      </c>
      <c r="M260" s="235">
        <f>G260*(1+L260/100)</f>
        <v>0</v>
      </c>
      <c r="N260" s="235">
        <v>5.0000000000000001E-3</v>
      </c>
      <c r="O260" s="235">
        <f>ROUND(E260*N260,2)</f>
        <v>0.27</v>
      </c>
      <c r="P260" s="235">
        <v>0</v>
      </c>
      <c r="Q260" s="235">
        <f>ROUND(E260*P260,2)</f>
        <v>0</v>
      </c>
      <c r="R260" s="235" t="s">
        <v>243</v>
      </c>
      <c r="S260" s="235" t="s">
        <v>176</v>
      </c>
      <c r="T260" s="236" t="s">
        <v>177</v>
      </c>
      <c r="U260" s="219">
        <v>0</v>
      </c>
      <c r="V260" s="219">
        <f>ROUND(E260*U260,2)</f>
        <v>0</v>
      </c>
      <c r="W260" s="219"/>
      <c r="X260" s="219" t="s">
        <v>244</v>
      </c>
      <c r="Y260" s="209"/>
      <c r="Z260" s="209"/>
      <c r="AA260" s="209"/>
      <c r="AB260" s="209"/>
      <c r="AC260" s="209"/>
      <c r="AD260" s="209"/>
      <c r="AE260" s="209"/>
      <c r="AF260" s="209"/>
      <c r="AG260" s="209" t="s">
        <v>245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48" t="s">
        <v>501</v>
      </c>
      <c r="D261" s="221"/>
      <c r="E261" s="222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136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48" t="s">
        <v>569</v>
      </c>
      <c r="D262" s="221"/>
      <c r="E262" s="222">
        <v>54.686070000000001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136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49"/>
      <c r="D263" s="238"/>
      <c r="E263" s="238"/>
      <c r="F263" s="238"/>
      <c r="G263" s="238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151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ht="22.5" outlineLevel="1" x14ac:dyDescent="0.2">
      <c r="A264" s="230">
        <v>40</v>
      </c>
      <c r="B264" s="231" t="s">
        <v>570</v>
      </c>
      <c r="C264" s="247" t="s">
        <v>571</v>
      </c>
      <c r="D264" s="232" t="s">
        <v>154</v>
      </c>
      <c r="E264" s="233">
        <v>54.686070000000001</v>
      </c>
      <c r="F264" s="234"/>
      <c r="G264" s="235">
        <f>ROUND(E264*F264,2)</f>
        <v>0</v>
      </c>
      <c r="H264" s="234"/>
      <c r="I264" s="235">
        <f>ROUND(E264*H264,2)</f>
        <v>0</v>
      </c>
      <c r="J264" s="234"/>
      <c r="K264" s="235">
        <f>ROUND(E264*J264,2)</f>
        <v>0</v>
      </c>
      <c r="L264" s="235">
        <v>21</v>
      </c>
      <c r="M264" s="235">
        <f>G264*(1+L264/100)</f>
        <v>0</v>
      </c>
      <c r="N264" s="235">
        <v>8.0000000000000002E-3</v>
      </c>
      <c r="O264" s="235">
        <f>ROUND(E264*N264,2)</f>
        <v>0.44</v>
      </c>
      <c r="P264" s="235">
        <v>0</v>
      </c>
      <c r="Q264" s="235">
        <f>ROUND(E264*P264,2)</f>
        <v>0</v>
      </c>
      <c r="R264" s="235" t="s">
        <v>243</v>
      </c>
      <c r="S264" s="235" t="s">
        <v>176</v>
      </c>
      <c r="T264" s="236" t="s">
        <v>177</v>
      </c>
      <c r="U264" s="219">
        <v>0</v>
      </c>
      <c r="V264" s="219">
        <f>ROUND(E264*U264,2)</f>
        <v>0</v>
      </c>
      <c r="W264" s="219"/>
      <c r="X264" s="219" t="s">
        <v>244</v>
      </c>
      <c r="Y264" s="209"/>
      <c r="Z264" s="209"/>
      <c r="AA264" s="209"/>
      <c r="AB264" s="209"/>
      <c r="AC264" s="209"/>
      <c r="AD264" s="209"/>
      <c r="AE264" s="209"/>
      <c r="AF264" s="209"/>
      <c r="AG264" s="209" t="s">
        <v>245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16"/>
      <c r="B265" s="217"/>
      <c r="C265" s="248" t="s">
        <v>501</v>
      </c>
      <c r="D265" s="221"/>
      <c r="E265" s="222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136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48" t="s">
        <v>569</v>
      </c>
      <c r="D266" s="221"/>
      <c r="E266" s="222">
        <v>54.686070000000001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136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49"/>
      <c r="D267" s="238"/>
      <c r="E267" s="238"/>
      <c r="F267" s="238"/>
      <c r="G267" s="238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151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>
        <v>41</v>
      </c>
      <c r="B268" s="217" t="s">
        <v>572</v>
      </c>
      <c r="C268" s="255" t="s">
        <v>573</v>
      </c>
      <c r="D268" s="218" t="s">
        <v>0</v>
      </c>
      <c r="E268" s="237"/>
      <c r="F268" s="220"/>
      <c r="G268" s="219">
        <f>ROUND(E268*F268,2)</f>
        <v>0</v>
      </c>
      <c r="H268" s="220"/>
      <c r="I268" s="219">
        <f>ROUND(E268*H268,2)</f>
        <v>0</v>
      </c>
      <c r="J268" s="220"/>
      <c r="K268" s="219">
        <f>ROUND(E268*J268,2)</f>
        <v>0</v>
      </c>
      <c r="L268" s="219">
        <v>21</v>
      </c>
      <c r="M268" s="219">
        <f>G268*(1+L268/100)</f>
        <v>0</v>
      </c>
      <c r="N268" s="219">
        <v>0</v>
      </c>
      <c r="O268" s="219">
        <f>ROUND(E268*N268,2)</f>
        <v>0</v>
      </c>
      <c r="P268" s="219">
        <v>0</v>
      </c>
      <c r="Q268" s="219">
        <f>ROUND(E268*P268,2)</f>
        <v>0</v>
      </c>
      <c r="R268" s="219" t="s">
        <v>560</v>
      </c>
      <c r="S268" s="219" t="s">
        <v>176</v>
      </c>
      <c r="T268" s="219" t="s">
        <v>177</v>
      </c>
      <c r="U268" s="219">
        <v>0</v>
      </c>
      <c r="V268" s="219">
        <f>ROUND(E268*U268,2)</f>
        <v>0</v>
      </c>
      <c r="W268" s="219"/>
      <c r="X268" s="219" t="s">
        <v>339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340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51" t="s">
        <v>349</v>
      </c>
      <c r="D269" s="241"/>
      <c r="E269" s="241"/>
      <c r="F269" s="241"/>
      <c r="G269" s="241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179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49"/>
      <c r="D270" s="238"/>
      <c r="E270" s="238"/>
      <c r="F270" s="238"/>
      <c r="G270" s="238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151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x14ac:dyDescent="0.2">
      <c r="A271" s="224" t="s">
        <v>128</v>
      </c>
      <c r="B271" s="225" t="s">
        <v>87</v>
      </c>
      <c r="C271" s="246" t="s">
        <v>88</v>
      </c>
      <c r="D271" s="226"/>
      <c r="E271" s="227"/>
      <c r="F271" s="228"/>
      <c r="G271" s="228">
        <f>SUMIF(AG272:AG280,"&lt;&gt;NOR",G272:G280)</f>
        <v>0</v>
      </c>
      <c r="H271" s="228"/>
      <c r="I271" s="228">
        <f>SUM(I272:I280)</f>
        <v>0</v>
      </c>
      <c r="J271" s="228"/>
      <c r="K271" s="228">
        <f>SUM(K272:K280)</f>
        <v>0</v>
      </c>
      <c r="L271" s="228"/>
      <c r="M271" s="228">
        <f>SUM(M272:M280)</f>
        <v>0</v>
      </c>
      <c r="N271" s="228"/>
      <c r="O271" s="228">
        <f>SUM(O272:O280)</f>
        <v>0</v>
      </c>
      <c r="P271" s="228"/>
      <c r="Q271" s="228">
        <f>SUM(Q272:Q280)</f>
        <v>0</v>
      </c>
      <c r="R271" s="228"/>
      <c r="S271" s="228"/>
      <c r="T271" s="229"/>
      <c r="U271" s="223"/>
      <c r="V271" s="223">
        <f>SUM(V272:V280)</f>
        <v>0</v>
      </c>
      <c r="W271" s="223"/>
      <c r="X271" s="223"/>
      <c r="AG271" t="s">
        <v>129</v>
      </c>
    </row>
    <row r="272" spans="1:60" outlineLevel="1" x14ac:dyDescent="0.2">
      <c r="A272" s="230">
        <v>42</v>
      </c>
      <c r="B272" s="231" t="s">
        <v>574</v>
      </c>
      <c r="C272" s="247" t="s">
        <v>575</v>
      </c>
      <c r="D272" s="232" t="s">
        <v>209</v>
      </c>
      <c r="E272" s="233">
        <v>133.80000000000001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0</v>
      </c>
      <c r="O272" s="235">
        <f>ROUND(E272*N272,2)</f>
        <v>0</v>
      </c>
      <c r="P272" s="235">
        <v>0</v>
      </c>
      <c r="Q272" s="235">
        <f>ROUND(E272*P272,2)</f>
        <v>0</v>
      </c>
      <c r="R272" s="235"/>
      <c r="S272" s="235" t="s">
        <v>131</v>
      </c>
      <c r="T272" s="236" t="s">
        <v>132</v>
      </c>
      <c r="U272" s="219">
        <v>0</v>
      </c>
      <c r="V272" s="219">
        <f>ROUND(E272*U272,2)</f>
        <v>0</v>
      </c>
      <c r="W272" s="219"/>
      <c r="X272" s="219" t="s">
        <v>133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134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48" t="s">
        <v>576</v>
      </c>
      <c r="D273" s="221"/>
      <c r="E273" s="222">
        <v>133.80000000000001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136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49"/>
      <c r="D274" s="238"/>
      <c r="E274" s="238"/>
      <c r="F274" s="238"/>
      <c r="G274" s="238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151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30">
        <v>43</v>
      </c>
      <c r="B275" s="231" t="s">
        <v>577</v>
      </c>
      <c r="C275" s="247" t="s">
        <v>575</v>
      </c>
      <c r="D275" s="232" t="s">
        <v>209</v>
      </c>
      <c r="E275" s="233">
        <v>23</v>
      </c>
      <c r="F275" s="234"/>
      <c r="G275" s="235">
        <f>ROUND(E275*F275,2)</f>
        <v>0</v>
      </c>
      <c r="H275" s="234"/>
      <c r="I275" s="235">
        <f>ROUND(E275*H275,2)</f>
        <v>0</v>
      </c>
      <c r="J275" s="234"/>
      <c r="K275" s="235">
        <f>ROUND(E275*J275,2)</f>
        <v>0</v>
      </c>
      <c r="L275" s="235">
        <v>21</v>
      </c>
      <c r="M275" s="235">
        <f>G275*(1+L275/100)</f>
        <v>0</v>
      </c>
      <c r="N275" s="235">
        <v>0</v>
      </c>
      <c r="O275" s="235">
        <f>ROUND(E275*N275,2)</f>
        <v>0</v>
      </c>
      <c r="P275" s="235">
        <v>0</v>
      </c>
      <c r="Q275" s="235">
        <f>ROUND(E275*P275,2)</f>
        <v>0</v>
      </c>
      <c r="R275" s="235"/>
      <c r="S275" s="235" t="s">
        <v>131</v>
      </c>
      <c r="T275" s="236" t="s">
        <v>132</v>
      </c>
      <c r="U275" s="219">
        <v>0</v>
      </c>
      <c r="V275" s="219">
        <f>ROUND(E275*U275,2)</f>
        <v>0</v>
      </c>
      <c r="W275" s="219"/>
      <c r="X275" s="219" t="s">
        <v>133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134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48" t="s">
        <v>578</v>
      </c>
      <c r="D276" s="221"/>
      <c r="E276" s="222">
        <v>23</v>
      </c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136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49"/>
      <c r="D277" s="238"/>
      <c r="E277" s="238"/>
      <c r="F277" s="238"/>
      <c r="G277" s="238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151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>
        <v>44</v>
      </c>
      <c r="B278" s="217" t="s">
        <v>362</v>
      </c>
      <c r="C278" s="255" t="s">
        <v>363</v>
      </c>
      <c r="D278" s="218" t="s">
        <v>0</v>
      </c>
      <c r="E278" s="237"/>
      <c r="F278" s="220"/>
      <c r="G278" s="219">
        <f>ROUND(E278*F278,2)</f>
        <v>0</v>
      </c>
      <c r="H278" s="220"/>
      <c r="I278" s="219">
        <f>ROUND(E278*H278,2)</f>
        <v>0</v>
      </c>
      <c r="J278" s="220"/>
      <c r="K278" s="219">
        <f>ROUND(E278*J278,2)</f>
        <v>0</v>
      </c>
      <c r="L278" s="219">
        <v>21</v>
      </c>
      <c r="M278" s="219">
        <f>G278*(1+L278/100)</f>
        <v>0</v>
      </c>
      <c r="N278" s="219">
        <v>0</v>
      </c>
      <c r="O278" s="219">
        <f>ROUND(E278*N278,2)</f>
        <v>0</v>
      </c>
      <c r="P278" s="219">
        <v>0</v>
      </c>
      <c r="Q278" s="219">
        <f>ROUND(E278*P278,2)</f>
        <v>0</v>
      </c>
      <c r="R278" s="219" t="s">
        <v>364</v>
      </c>
      <c r="S278" s="219" t="s">
        <v>176</v>
      </c>
      <c r="T278" s="219" t="s">
        <v>132</v>
      </c>
      <c r="U278" s="219">
        <v>0</v>
      </c>
      <c r="V278" s="219">
        <f>ROUND(E278*U278,2)</f>
        <v>0</v>
      </c>
      <c r="W278" s="219"/>
      <c r="X278" s="219" t="s">
        <v>339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340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1" t="s">
        <v>349</v>
      </c>
      <c r="D279" s="241"/>
      <c r="E279" s="241"/>
      <c r="F279" s="241"/>
      <c r="G279" s="241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179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9"/>
      <c r="D280" s="238"/>
      <c r="E280" s="238"/>
      <c r="F280" s="238"/>
      <c r="G280" s="238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151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x14ac:dyDescent="0.2">
      <c r="A281" s="224" t="s">
        <v>128</v>
      </c>
      <c r="B281" s="225" t="s">
        <v>89</v>
      </c>
      <c r="C281" s="246" t="s">
        <v>90</v>
      </c>
      <c r="D281" s="226"/>
      <c r="E281" s="227"/>
      <c r="F281" s="228"/>
      <c r="G281" s="228">
        <f>SUMIF(AG282:AG297,"&lt;&gt;NOR",G282:G297)</f>
        <v>0</v>
      </c>
      <c r="H281" s="228"/>
      <c r="I281" s="228">
        <f>SUM(I282:I297)</f>
        <v>0</v>
      </c>
      <c r="J281" s="228"/>
      <c r="K281" s="228">
        <f>SUM(K282:K297)</f>
        <v>0</v>
      </c>
      <c r="L281" s="228"/>
      <c r="M281" s="228">
        <f>SUM(M282:M297)</f>
        <v>0</v>
      </c>
      <c r="N281" s="228"/>
      <c r="O281" s="228">
        <f>SUM(O282:O297)</f>
        <v>0</v>
      </c>
      <c r="P281" s="228"/>
      <c r="Q281" s="228">
        <f>SUM(Q282:Q297)</f>
        <v>0</v>
      </c>
      <c r="R281" s="228"/>
      <c r="S281" s="228"/>
      <c r="T281" s="229"/>
      <c r="U281" s="223"/>
      <c r="V281" s="223">
        <f>SUM(V282:V297)</f>
        <v>17.34</v>
      </c>
      <c r="W281" s="223"/>
      <c r="X281" s="223"/>
      <c r="AG281" t="s">
        <v>129</v>
      </c>
    </row>
    <row r="282" spans="1:60" outlineLevel="1" x14ac:dyDescent="0.2">
      <c r="A282" s="230">
        <v>45</v>
      </c>
      <c r="B282" s="231" t="s">
        <v>372</v>
      </c>
      <c r="C282" s="247" t="s">
        <v>579</v>
      </c>
      <c r="D282" s="232" t="s">
        <v>298</v>
      </c>
      <c r="E282" s="233">
        <v>3</v>
      </c>
      <c r="F282" s="234"/>
      <c r="G282" s="235">
        <f>ROUND(E282*F282,2)</f>
        <v>0</v>
      </c>
      <c r="H282" s="234"/>
      <c r="I282" s="235">
        <f>ROUND(E282*H282,2)</f>
        <v>0</v>
      </c>
      <c r="J282" s="234"/>
      <c r="K282" s="235">
        <f>ROUND(E282*J282,2)</f>
        <v>0</v>
      </c>
      <c r="L282" s="235">
        <v>21</v>
      </c>
      <c r="M282" s="235">
        <f>G282*(1+L282/100)</f>
        <v>0</v>
      </c>
      <c r="N282" s="235">
        <v>6.9999999999999994E-5</v>
      </c>
      <c r="O282" s="235">
        <f>ROUND(E282*N282,2)</f>
        <v>0</v>
      </c>
      <c r="P282" s="235">
        <v>0</v>
      </c>
      <c r="Q282" s="235">
        <f>ROUND(E282*P282,2)</f>
        <v>0</v>
      </c>
      <c r="R282" s="235"/>
      <c r="S282" s="235" t="s">
        <v>131</v>
      </c>
      <c r="T282" s="236" t="s">
        <v>132</v>
      </c>
      <c r="U282" s="219">
        <v>0.34</v>
      </c>
      <c r="V282" s="219">
        <f>ROUND(E282*U282,2)</f>
        <v>1.02</v>
      </c>
      <c r="W282" s="219"/>
      <c r="X282" s="219" t="s">
        <v>133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134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4"/>
      <c r="D283" s="244"/>
      <c r="E283" s="244"/>
      <c r="F283" s="244"/>
      <c r="G283" s="244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151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30">
        <v>46</v>
      </c>
      <c r="B284" s="231" t="s">
        <v>580</v>
      </c>
      <c r="C284" s="247" t="s">
        <v>581</v>
      </c>
      <c r="D284" s="232" t="s">
        <v>298</v>
      </c>
      <c r="E284" s="233">
        <v>1</v>
      </c>
      <c r="F284" s="234"/>
      <c r="G284" s="235">
        <f>ROUND(E284*F284,2)</f>
        <v>0</v>
      </c>
      <c r="H284" s="234"/>
      <c r="I284" s="235">
        <f>ROUND(E284*H284,2)</f>
        <v>0</v>
      </c>
      <c r="J284" s="234"/>
      <c r="K284" s="235">
        <f>ROUND(E284*J284,2)</f>
        <v>0</v>
      </c>
      <c r="L284" s="235">
        <v>21</v>
      </c>
      <c r="M284" s="235">
        <f>G284*(1+L284/100)</f>
        <v>0</v>
      </c>
      <c r="N284" s="235">
        <v>6.9999999999999994E-5</v>
      </c>
      <c r="O284" s="235">
        <f>ROUND(E284*N284,2)</f>
        <v>0</v>
      </c>
      <c r="P284" s="235">
        <v>0</v>
      </c>
      <c r="Q284" s="235">
        <f>ROUND(E284*P284,2)</f>
        <v>0</v>
      </c>
      <c r="R284" s="235"/>
      <c r="S284" s="235" t="s">
        <v>131</v>
      </c>
      <c r="T284" s="236" t="s">
        <v>132</v>
      </c>
      <c r="U284" s="219">
        <v>0.34</v>
      </c>
      <c r="V284" s="219">
        <f>ROUND(E284*U284,2)</f>
        <v>0.34</v>
      </c>
      <c r="W284" s="219"/>
      <c r="X284" s="219" t="s">
        <v>133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134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4"/>
      <c r="D285" s="244"/>
      <c r="E285" s="244"/>
      <c r="F285" s="244"/>
      <c r="G285" s="244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151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30">
        <v>47</v>
      </c>
      <c r="B286" s="231" t="s">
        <v>374</v>
      </c>
      <c r="C286" s="247" t="s">
        <v>582</v>
      </c>
      <c r="D286" s="232" t="s">
        <v>298</v>
      </c>
      <c r="E286" s="233">
        <v>4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6.9999999999999994E-5</v>
      </c>
      <c r="O286" s="235">
        <f>ROUND(E286*N286,2)</f>
        <v>0</v>
      </c>
      <c r="P286" s="235">
        <v>0</v>
      </c>
      <c r="Q286" s="235">
        <f>ROUND(E286*P286,2)</f>
        <v>0</v>
      </c>
      <c r="R286" s="235"/>
      <c r="S286" s="235" t="s">
        <v>131</v>
      </c>
      <c r="T286" s="236" t="s">
        <v>132</v>
      </c>
      <c r="U286" s="219">
        <v>0.34</v>
      </c>
      <c r="V286" s="219">
        <f>ROUND(E286*U286,2)</f>
        <v>1.36</v>
      </c>
      <c r="W286" s="219"/>
      <c r="X286" s="219" t="s">
        <v>133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134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4"/>
      <c r="D287" s="244"/>
      <c r="E287" s="244"/>
      <c r="F287" s="244"/>
      <c r="G287" s="244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151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30">
        <v>48</v>
      </c>
      <c r="B288" s="231" t="s">
        <v>583</v>
      </c>
      <c r="C288" s="247" t="s">
        <v>584</v>
      </c>
      <c r="D288" s="232" t="s">
        <v>298</v>
      </c>
      <c r="E288" s="233">
        <v>24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6.9999999999999994E-5</v>
      </c>
      <c r="O288" s="235">
        <f>ROUND(E288*N288,2)</f>
        <v>0</v>
      </c>
      <c r="P288" s="235">
        <v>0</v>
      </c>
      <c r="Q288" s="235">
        <f>ROUND(E288*P288,2)</f>
        <v>0</v>
      </c>
      <c r="R288" s="235"/>
      <c r="S288" s="235" t="s">
        <v>131</v>
      </c>
      <c r="T288" s="236" t="s">
        <v>132</v>
      </c>
      <c r="U288" s="219">
        <v>0.34</v>
      </c>
      <c r="V288" s="219">
        <f>ROUND(E288*U288,2)</f>
        <v>8.16</v>
      </c>
      <c r="W288" s="219"/>
      <c r="X288" s="219" t="s">
        <v>133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134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4"/>
      <c r="D289" s="244"/>
      <c r="E289" s="244"/>
      <c r="F289" s="244"/>
      <c r="G289" s="244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151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0">
        <v>49</v>
      </c>
      <c r="B290" s="231" t="s">
        <v>585</v>
      </c>
      <c r="C290" s="247" t="s">
        <v>584</v>
      </c>
      <c r="D290" s="232" t="s">
        <v>298</v>
      </c>
      <c r="E290" s="233">
        <v>3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6.9999999999999994E-5</v>
      </c>
      <c r="O290" s="235">
        <f>ROUND(E290*N290,2)</f>
        <v>0</v>
      </c>
      <c r="P290" s="235">
        <v>0</v>
      </c>
      <c r="Q290" s="235">
        <f>ROUND(E290*P290,2)</f>
        <v>0</v>
      </c>
      <c r="R290" s="235"/>
      <c r="S290" s="235" t="s">
        <v>131</v>
      </c>
      <c r="T290" s="236" t="s">
        <v>132</v>
      </c>
      <c r="U290" s="219">
        <v>0.34</v>
      </c>
      <c r="V290" s="219">
        <f>ROUND(E290*U290,2)</f>
        <v>1.02</v>
      </c>
      <c r="W290" s="219"/>
      <c r="X290" s="219" t="s">
        <v>133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134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4"/>
      <c r="D291" s="244"/>
      <c r="E291" s="244"/>
      <c r="F291" s="244"/>
      <c r="G291" s="244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151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0">
        <v>50</v>
      </c>
      <c r="B292" s="231" t="s">
        <v>586</v>
      </c>
      <c r="C292" s="247" t="s">
        <v>587</v>
      </c>
      <c r="D292" s="232" t="s">
        <v>298</v>
      </c>
      <c r="E292" s="233">
        <v>3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6.9999999999999994E-5</v>
      </c>
      <c r="O292" s="235">
        <f>ROUND(E292*N292,2)</f>
        <v>0</v>
      </c>
      <c r="P292" s="235">
        <v>0</v>
      </c>
      <c r="Q292" s="235">
        <f>ROUND(E292*P292,2)</f>
        <v>0</v>
      </c>
      <c r="R292" s="235"/>
      <c r="S292" s="235" t="s">
        <v>131</v>
      </c>
      <c r="T292" s="236" t="s">
        <v>132</v>
      </c>
      <c r="U292" s="219">
        <v>0.34</v>
      </c>
      <c r="V292" s="219">
        <f>ROUND(E292*U292,2)</f>
        <v>1.02</v>
      </c>
      <c r="W292" s="219"/>
      <c r="X292" s="219" t="s">
        <v>133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134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4"/>
      <c r="D293" s="244"/>
      <c r="E293" s="244"/>
      <c r="F293" s="244"/>
      <c r="G293" s="244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151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51</v>
      </c>
      <c r="B294" s="231" t="s">
        <v>588</v>
      </c>
      <c r="C294" s="247" t="s">
        <v>589</v>
      </c>
      <c r="D294" s="232" t="s">
        <v>298</v>
      </c>
      <c r="E294" s="233">
        <v>1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6.9999999999999994E-5</v>
      </c>
      <c r="O294" s="235">
        <f>ROUND(E294*N294,2)</f>
        <v>0</v>
      </c>
      <c r="P294" s="235">
        <v>0</v>
      </c>
      <c r="Q294" s="235">
        <f>ROUND(E294*P294,2)</f>
        <v>0</v>
      </c>
      <c r="R294" s="235"/>
      <c r="S294" s="235" t="s">
        <v>131</v>
      </c>
      <c r="T294" s="236" t="s">
        <v>132</v>
      </c>
      <c r="U294" s="219">
        <v>0.34</v>
      </c>
      <c r="V294" s="219">
        <f>ROUND(E294*U294,2)</f>
        <v>0.34</v>
      </c>
      <c r="W294" s="219"/>
      <c r="X294" s="219" t="s">
        <v>133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134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4"/>
      <c r="D295" s="244"/>
      <c r="E295" s="244"/>
      <c r="F295" s="244"/>
      <c r="G295" s="244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151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0">
        <v>52</v>
      </c>
      <c r="B296" s="231" t="s">
        <v>384</v>
      </c>
      <c r="C296" s="247" t="s">
        <v>385</v>
      </c>
      <c r="D296" s="232" t="s">
        <v>298</v>
      </c>
      <c r="E296" s="233">
        <v>12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6.9999999999999994E-5</v>
      </c>
      <c r="O296" s="235">
        <f>ROUND(E296*N296,2)</f>
        <v>0</v>
      </c>
      <c r="P296" s="235">
        <v>0</v>
      </c>
      <c r="Q296" s="235">
        <f>ROUND(E296*P296,2)</f>
        <v>0</v>
      </c>
      <c r="R296" s="235"/>
      <c r="S296" s="235" t="s">
        <v>131</v>
      </c>
      <c r="T296" s="236" t="s">
        <v>132</v>
      </c>
      <c r="U296" s="219">
        <v>0.34</v>
      </c>
      <c r="V296" s="219">
        <f>ROUND(E296*U296,2)</f>
        <v>4.08</v>
      </c>
      <c r="W296" s="219"/>
      <c r="X296" s="219" t="s">
        <v>133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134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4"/>
      <c r="D297" s="244"/>
      <c r="E297" s="244"/>
      <c r="F297" s="244"/>
      <c r="G297" s="244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151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x14ac:dyDescent="0.2">
      <c r="A298" s="224" t="s">
        <v>128</v>
      </c>
      <c r="B298" s="225" t="s">
        <v>91</v>
      </c>
      <c r="C298" s="246" t="s">
        <v>92</v>
      </c>
      <c r="D298" s="226"/>
      <c r="E298" s="227"/>
      <c r="F298" s="228"/>
      <c r="G298" s="228">
        <f>SUMIF(AG299:AG309,"&lt;&gt;NOR",G299:G309)</f>
        <v>0</v>
      </c>
      <c r="H298" s="228"/>
      <c r="I298" s="228">
        <f>SUM(I299:I309)</f>
        <v>0</v>
      </c>
      <c r="J298" s="228"/>
      <c r="K298" s="228">
        <f>SUM(K299:K309)</f>
        <v>0</v>
      </c>
      <c r="L298" s="228"/>
      <c r="M298" s="228">
        <f>SUM(M299:M309)</f>
        <v>0</v>
      </c>
      <c r="N298" s="228"/>
      <c r="O298" s="228">
        <f>SUM(O299:O309)</f>
        <v>0.04</v>
      </c>
      <c r="P298" s="228"/>
      <c r="Q298" s="228">
        <f>SUM(Q299:Q309)</f>
        <v>0</v>
      </c>
      <c r="R298" s="228"/>
      <c r="S298" s="228"/>
      <c r="T298" s="229"/>
      <c r="U298" s="223"/>
      <c r="V298" s="223">
        <f>SUM(V299:V309)</f>
        <v>0</v>
      </c>
      <c r="W298" s="223"/>
      <c r="X298" s="223"/>
      <c r="AG298" t="s">
        <v>129</v>
      </c>
    </row>
    <row r="299" spans="1:60" outlineLevel="1" x14ac:dyDescent="0.2">
      <c r="A299" s="230">
        <v>53</v>
      </c>
      <c r="B299" s="231" t="s">
        <v>392</v>
      </c>
      <c r="C299" s="247" t="s">
        <v>393</v>
      </c>
      <c r="D299" s="232" t="s">
        <v>154</v>
      </c>
      <c r="E299" s="233">
        <v>65.246399999999994</v>
      </c>
      <c r="F299" s="234"/>
      <c r="G299" s="235">
        <f>ROUND(E299*F299,2)</f>
        <v>0</v>
      </c>
      <c r="H299" s="234"/>
      <c r="I299" s="235">
        <f>ROUND(E299*H299,2)</f>
        <v>0</v>
      </c>
      <c r="J299" s="234"/>
      <c r="K299" s="235">
        <f>ROUND(E299*J299,2)</f>
        <v>0</v>
      </c>
      <c r="L299" s="235">
        <v>21</v>
      </c>
      <c r="M299" s="235">
        <f>G299*(1+L299/100)</f>
        <v>0</v>
      </c>
      <c r="N299" s="235">
        <v>4.2000000000000002E-4</v>
      </c>
      <c r="O299" s="235">
        <f>ROUND(E299*N299,2)</f>
        <v>0.03</v>
      </c>
      <c r="P299" s="235">
        <v>0</v>
      </c>
      <c r="Q299" s="235">
        <f>ROUND(E299*P299,2)</f>
        <v>0</v>
      </c>
      <c r="R299" s="235" t="s">
        <v>394</v>
      </c>
      <c r="S299" s="235" t="s">
        <v>176</v>
      </c>
      <c r="T299" s="236" t="s">
        <v>177</v>
      </c>
      <c r="U299" s="219">
        <v>0</v>
      </c>
      <c r="V299" s="219">
        <f>ROUND(E299*U299,2)</f>
        <v>0</v>
      </c>
      <c r="W299" s="219"/>
      <c r="X299" s="219" t="s">
        <v>395</v>
      </c>
      <c r="Y299" s="209"/>
      <c r="Z299" s="209"/>
      <c r="AA299" s="209"/>
      <c r="AB299" s="209"/>
      <c r="AC299" s="209"/>
      <c r="AD299" s="209"/>
      <c r="AE299" s="209"/>
      <c r="AF299" s="209"/>
      <c r="AG299" s="209" t="s">
        <v>396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48" t="s">
        <v>170</v>
      </c>
      <c r="D300" s="221"/>
      <c r="E300" s="222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136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48" t="s">
        <v>171</v>
      </c>
      <c r="D301" s="221"/>
      <c r="E301" s="222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136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48" t="s">
        <v>495</v>
      </c>
      <c r="D302" s="221"/>
      <c r="E302" s="222">
        <v>65.246399999999994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136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49"/>
      <c r="D303" s="238"/>
      <c r="E303" s="238"/>
      <c r="F303" s="238"/>
      <c r="G303" s="238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151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30">
        <v>54</v>
      </c>
      <c r="B304" s="231" t="s">
        <v>400</v>
      </c>
      <c r="C304" s="247" t="s">
        <v>401</v>
      </c>
      <c r="D304" s="232" t="s">
        <v>154</v>
      </c>
      <c r="E304" s="233">
        <v>21.748799999999999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2.5999999999999998E-4</v>
      </c>
      <c r="O304" s="235">
        <f>ROUND(E304*N304,2)</f>
        <v>0.01</v>
      </c>
      <c r="P304" s="235">
        <v>0</v>
      </c>
      <c r="Q304" s="235">
        <f>ROUND(E304*P304,2)</f>
        <v>0</v>
      </c>
      <c r="R304" s="235" t="s">
        <v>394</v>
      </c>
      <c r="S304" s="235" t="s">
        <v>176</v>
      </c>
      <c r="T304" s="236" t="s">
        <v>177</v>
      </c>
      <c r="U304" s="219">
        <v>0</v>
      </c>
      <c r="V304" s="219">
        <f>ROUND(E304*U304,2)</f>
        <v>0</v>
      </c>
      <c r="W304" s="219"/>
      <c r="X304" s="219" t="s">
        <v>395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396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ht="22.5" outlineLevel="1" x14ac:dyDescent="0.2">
      <c r="A305" s="216"/>
      <c r="B305" s="217"/>
      <c r="C305" s="250" t="s">
        <v>402</v>
      </c>
      <c r="D305" s="240"/>
      <c r="E305" s="240"/>
      <c r="F305" s="240"/>
      <c r="G305" s="240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179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39" t="str">
        <f>C305</f>
        <v>Oškrabání, jednonásobné mydlení, částečné vyhlazení malířskou masou jednonásobné, malba dvojnásobná, bez pačokování, jednobarevná s bílým stropem.</v>
      </c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48" t="s">
        <v>170</v>
      </c>
      <c r="D306" s="221"/>
      <c r="E306" s="222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136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48" t="s">
        <v>403</v>
      </c>
      <c r="D307" s="221"/>
      <c r="E307" s="222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136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48" t="s">
        <v>590</v>
      </c>
      <c r="D308" s="221"/>
      <c r="E308" s="222">
        <v>21.748799999999999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136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49"/>
      <c r="D309" s="238"/>
      <c r="E309" s="238"/>
      <c r="F309" s="238"/>
      <c r="G309" s="238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151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x14ac:dyDescent="0.2">
      <c r="A310" s="224" t="s">
        <v>128</v>
      </c>
      <c r="B310" s="225" t="s">
        <v>95</v>
      </c>
      <c r="C310" s="246" t="s">
        <v>96</v>
      </c>
      <c r="D310" s="226"/>
      <c r="E310" s="227"/>
      <c r="F310" s="228"/>
      <c r="G310" s="228">
        <f>SUMIF(AG311:AG312,"&lt;&gt;NOR",G311:G312)</f>
        <v>0</v>
      </c>
      <c r="H310" s="228"/>
      <c r="I310" s="228">
        <f>SUM(I311:I312)</f>
        <v>0</v>
      </c>
      <c r="J310" s="228"/>
      <c r="K310" s="228">
        <f>SUM(K311:K312)</f>
        <v>0</v>
      </c>
      <c r="L310" s="228"/>
      <c r="M310" s="228">
        <f>SUM(M311:M312)</f>
        <v>0</v>
      </c>
      <c r="N310" s="228"/>
      <c r="O310" s="228">
        <f>SUM(O311:O312)</f>
        <v>0</v>
      </c>
      <c r="P310" s="228"/>
      <c r="Q310" s="228">
        <f>SUM(Q311:Q312)</f>
        <v>0</v>
      </c>
      <c r="R310" s="228"/>
      <c r="S310" s="228"/>
      <c r="T310" s="229"/>
      <c r="U310" s="223"/>
      <c r="V310" s="223">
        <f>SUM(V311:V312)</f>
        <v>0</v>
      </c>
      <c r="W310" s="223"/>
      <c r="X310" s="223"/>
      <c r="AG310" t="s">
        <v>129</v>
      </c>
    </row>
    <row r="311" spans="1:60" outlineLevel="1" x14ac:dyDescent="0.2">
      <c r="A311" s="230">
        <v>55</v>
      </c>
      <c r="B311" s="231" t="s">
        <v>409</v>
      </c>
      <c r="C311" s="247" t="s">
        <v>410</v>
      </c>
      <c r="D311" s="232" t="s">
        <v>220</v>
      </c>
      <c r="E311" s="233">
        <v>1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5"/>
      <c r="S311" s="235" t="s">
        <v>131</v>
      </c>
      <c r="T311" s="236" t="s">
        <v>132</v>
      </c>
      <c r="U311" s="219">
        <v>0</v>
      </c>
      <c r="V311" s="219">
        <f>ROUND(E311*U311,2)</f>
        <v>0</v>
      </c>
      <c r="W311" s="219"/>
      <c r="X311" s="219" t="s">
        <v>133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134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4"/>
      <c r="D312" s="244"/>
      <c r="E312" s="244"/>
      <c r="F312" s="244"/>
      <c r="G312" s="244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151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x14ac:dyDescent="0.2">
      <c r="A313" s="224" t="s">
        <v>128</v>
      </c>
      <c r="B313" s="225" t="s">
        <v>97</v>
      </c>
      <c r="C313" s="246" t="s">
        <v>98</v>
      </c>
      <c r="D313" s="226"/>
      <c r="E313" s="227"/>
      <c r="F313" s="228"/>
      <c r="G313" s="228">
        <f>SUMIF(AG314:AG345,"&lt;&gt;NOR",G314:G345)</f>
        <v>0</v>
      </c>
      <c r="H313" s="228"/>
      <c r="I313" s="228">
        <f>SUM(I314:I345)</f>
        <v>0</v>
      </c>
      <c r="J313" s="228"/>
      <c r="K313" s="228">
        <f>SUM(K314:K345)</f>
        <v>0</v>
      </c>
      <c r="L313" s="228"/>
      <c r="M313" s="228">
        <f>SUM(M314:M345)</f>
        <v>0</v>
      </c>
      <c r="N313" s="228"/>
      <c r="O313" s="228">
        <f>SUM(O314:O345)</f>
        <v>0</v>
      </c>
      <c r="P313" s="228"/>
      <c r="Q313" s="228">
        <f>SUM(Q314:Q345)</f>
        <v>0</v>
      </c>
      <c r="R313" s="228"/>
      <c r="S313" s="228"/>
      <c r="T313" s="229"/>
      <c r="U313" s="223"/>
      <c r="V313" s="223">
        <f>SUM(V314:V345)</f>
        <v>12.140000000000002</v>
      </c>
      <c r="W313" s="223"/>
      <c r="X313" s="223"/>
      <c r="AG313" t="s">
        <v>129</v>
      </c>
    </row>
    <row r="314" spans="1:60" ht="22.5" outlineLevel="1" x14ac:dyDescent="0.2">
      <c r="A314" s="230">
        <v>56</v>
      </c>
      <c r="B314" s="231" t="s">
        <v>411</v>
      </c>
      <c r="C314" s="247" t="s">
        <v>412</v>
      </c>
      <c r="D314" s="232" t="s">
        <v>338</v>
      </c>
      <c r="E314" s="233">
        <v>4.7110900000000004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0</v>
      </c>
      <c r="O314" s="235">
        <f>ROUND(E314*N314,2)</f>
        <v>0</v>
      </c>
      <c r="P314" s="235">
        <v>0</v>
      </c>
      <c r="Q314" s="235">
        <f>ROUND(E314*P314,2)</f>
        <v>0</v>
      </c>
      <c r="R314" s="235" t="s">
        <v>272</v>
      </c>
      <c r="S314" s="235" t="s">
        <v>176</v>
      </c>
      <c r="T314" s="236" t="s">
        <v>177</v>
      </c>
      <c r="U314" s="219">
        <v>0.93300000000000005</v>
      </c>
      <c r="V314" s="219">
        <f>ROUND(E314*U314,2)</f>
        <v>4.4000000000000004</v>
      </c>
      <c r="W314" s="219"/>
      <c r="X314" s="219" t="s">
        <v>413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414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48" t="s">
        <v>415</v>
      </c>
      <c r="D315" s="221"/>
      <c r="E315" s="222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136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48" t="s">
        <v>591</v>
      </c>
      <c r="D316" s="221"/>
      <c r="E316" s="222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136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48" t="s">
        <v>592</v>
      </c>
      <c r="D317" s="221"/>
      <c r="E317" s="222">
        <v>4.7110900000000004</v>
      </c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136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49"/>
      <c r="D318" s="238"/>
      <c r="E318" s="238"/>
      <c r="F318" s="238"/>
      <c r="G318" s="238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151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30">
        <v>57</v>
      </c>
      <c r="B319" s="231" t="s">
        <v>421</v>
      </c>
      <c r="C319" s="247" t="s">
        <v>422</v>
      </c>
      <c r="D319" s="232" t="s">
        <v>338</v>
      </c>
      <c r="E319" s="233">
        <v>4.7110900000000004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5" t="s">
        <v>272</v>
      </c>
      <c r="S319" s="235" t="s">
        <v>176</v>
      </c>
      <c r="T319" s="236" t="s">
        <v>177</v>
      </c>
      <c r="U319" s="219">
        <v>0.49</v>
      </c>
      <c r="V319" s="219">
        <f>ROUND(E319*U319,2)</f>
        <v>2.31</v>
      </c>
      <c r="W319" s="219"/>
      <c r="X319" s="219" t="s">
        <v>413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414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3" t="s">
        <v>423</v>
      </c>
      <c r="D320" s="243"/>
      <c r="E320" s="243"/>
      <c r="F320" s="243"/>
      <c r="G320" s="243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194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48" t="s">
        <v>415</v>
      </c>
      <c r="D321" s="221"/>
      <c r="E321" s="222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136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48" t="s">
        <v>591</v>
      </c>
      <c r="D322" s="221"/>
      <c r="E322" s="222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136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48" t="s">
        <v>592</v>
      </c>
      <c r="D323" s="221"/>
      <c r="E323" s="222">
        <v>4.7110900000000004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136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49"/>
      <c r="D324" s="238"/>
      <c r="E324" s="238"/>
      <c r="F324" s="238"/>
      <c r="G324" s="238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151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30">
        <v>58</v>
      </c>
      <c r="B325" s="231" t="s">
        <v>424</v>
      </c>
      <c r="C325" s="247" t="s">
        <v>425</v>
      </c>
      <c r="D325" s="232" t="s">
        <v>338</v>
      </c>
      <c r="E325" s="233">
        <v>89.510720000000006</v>
      </c>
      <c r="F325" s="234"/>
      <c r="G325" s="235">
        <f>ROUND(E325*F325,2)</f>
        <v>0</v>
      </c>
      <c r="H325" s="234"/>
      <c r="I325" s="235">
        <f>ROUND(E325*H325,2)</f>
        <v>0</v>
      </c>
      <c r="J325" s="234"/>
      <c r="K325" s="235">
        <f>ROUND(E325*J325,2)</f>
        <v>0</v>
      </c>
      <c r="L325" s="235">
        <v>21</v>
      </c>
      <c r="M325" s="235">
        <f>G325*(1+L325/100)</f>
        <v>0</v>
      </c>
      <c r="N325" s="235">
        <v>0</v>
      </c>
      <c r="O325" s="235">
        <f>ROUND(E325*N325,2)</f>
        <v>0</v>
      </c>
      <c r="P325" s="235">
        <v>0</v>
      </c>
      <c r="Q325" s="235">
        <f>ROUND(E325*P325,2)</f>
        <v>0</v>
      </c>
      <c r="R325" s="235" t="s">
        <v>272</v>
      </c>
      <c r="S325" s="235" t="s">
        <v>176</v>
      </c>
      <c r="T325" s="236" t="s">
        <v>177</v>
      </c>
      <c r="U325" s="219">
        <v>0</v>
      </c>
      <c r="V325" s="219">
        <f>ROUND(E325*U325,2)</f>
        <v>0</v>
      </c>
      <c r="W325" s="219"/>
      <c r="X325" s="219" t="s">
        <v>413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414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48" t="s">
        <v>415</v>
      </c>
      <c r="D326" s="221"/>
      <c r="E326" s="222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136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48" t="s">
        <v>591</v>
      </c>
      <c r="D327" s="221"/>
      <c r="E327" s="222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136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48" t="s">
        <v>593</v>
      </c>
      <c r="D328" s="221"/>
      <c r="E328" s="222">
        <v>89.510720000000006</v>
      </c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136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49"/>
      <c r="D329" s="238"/>
      <c r="E329" s="238"/>
      <c r="F329" s="238"/>
      <c r="G329" s="238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151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0">
        <v>59</v>
      </c>
      <c r="B330" s="231" t="s">
        <v>427</v>
      </c>
      <c r="C330" s="247" t="s">
        <v>428</v>
      </c>
      <c r="D330" s="232" t="s">
        <v>338</v>
      </c>
      <c r="E330" s="233">
        <v>4.7110900000000004</v>
      </c>
      <c r="F330" s="234"/>
      <c r="G330" s="235">
        <f>ROUND(E330*F330,2)</f>
        <v>0</v>
      </c>
      <c r="H330" s="234"/>
      <c r="I330" s="235">
        <f>ROUND(E330*H330,2)</f>
        <v>0</v>
      </c>
      <c r="J330" s="234"/>
      <c r="K330" s="235">
        <f>ROUND(E330*J330,2)</f>
        <v>0</v>
      </c>
      <c r="L330" s="235">
        <v>21</v>
      </c>
      <c r="M330" s="235">
        <f>G330*(1+L330/100)</f>
        <v>0</v>
      </c>
      <c r="N330" s="235">
        <v>0</v>
      </c>
      <c r="O330" s="235">
        <f>ROUND(E330*N330,2)</f>
        <v>0</v>
      </c>
      <c r="P330" s="235">
        <v>0</v>
      </c>
      <c r="Q330" s="235">
        <f>ROUND(E330*P330,2)</f>
        <v>0</v>
      </c>
      <c r="R330" s="235" t="s">
        <v>272</v>
      </c>
      <c r="S330" s="235" t="s">
        <v>176</v>
      </c>
      <c r="T330" s="236" t="s">
        <v>177</v>
      </c>
      <c r="U330" s="219">
        <v>0.94199999999999995</v>
      </c>
      <c r="V330" s="219">
        <f>ROUND(E330*U330,2)</f>
        <v>4.4400000000000004</v>
      </c>
      <c r="W330" s="219"/>
      <c r="X330" s="219" t="s">
        <v>413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414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53" t="s">
        <v>429</v>
      </c>
      <c r="D331" s="243"/>
      <c r="E331" s="243"/>
      <c r="F331" s="243"/>
      <c r="G331" s="243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194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48" t="s">
        <v>415</v>
      </c>
      <c r="D332" s="221"/>
      <c r="E332" s="222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136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48" t="s">
        <v>591</v>
      </c>
      <c r="D333" s="221"/>
      <c r="E333" s="222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136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48" t="s">
        <v>592</v>
      </c>
      <c r="D334" s="221"/>
      <c r="E334" s="222">
        <v>4.7110900000000004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136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49"/>
      <c r="D335" s="238"/>
      <c r="E335" s="238"/>
      <c r="F335" s="238"/>
      <c r="G335" s="238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151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ht="22.5" outlineLevel="1" x14ac:dyDescent="0.2">
      <c r="A336" s="230">
        <v>60</v>
      </c>
      <c r="B336" s="231" t="s">
        <v>430</v>
      </c>
      <c r="C336" s="247" t="s">
        <v>431</v>
      </c>
      <c r="D336" s="232" t="s">
        <v>338</v>
      </c>
      <c r="E336" s="233">
        <v>9.4221800000000009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0</v>
      </c>
      <c r="O336" s="235">
        <f>ROUND(E336*N336,2)</f>
        <v>0</v>
      </c>
      <c r="P336" s="235">
        <v>0</v>
      </c>
      <c r="Q336" s="235">
        <f>ROUND(E336*P336,2)</f>
        <v>0</v>
      </c>
      <c r="R336" s="235" t="s">
        <v>272</v>
      </c>
      <c r="S336" s="235" t="s">
        <v>176</v>
      </c>
      <c r="T336" s="236" t="s">
        <v>177</v>
      </c>
      <c r="U336" s="219">
        <v>0.105</v>
      </c>
      <c r="V336" s="219">
        <f>ROUND(E336*U336,2)</f>
        <v>0.99</v>
      </c>
      <c r="W336" s="219"/>
      <c r="X336" s="219" t="s">
        <v>413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414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48" t="s">
        <v>415</v>
      </c>
      <c r="D337" s="221"/>
      <c r="E337" s="222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136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48" t="s">
        <v>591</v>
      </c>
      <c r="D338" s="221"/>
      <c r="E338" s="222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136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48" t="s">
        <v>594</v>
      </c>
      <c r="D339" s="221"/>
      <c r="E339" s="222">
        <v>9.4221800000000009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136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49"/>
      <c r="D340" s="238"/>
      <c r="E340" s="238"/>
      <c r="F340" s="238"/>
      <c r="G340" s="238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151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30">
        <v>61</v>
      </c>
      <c r="B341" s="231" t="s">
        <v>433</v>
      </c>
      <c r="C341" s="247" t="s">
        <v>434</v>
      </c>
      <c r="D341" s="232" t="s">
        <v>338</v>
      </c>
      <c r="E341" s="233">
        <v>4.7110900000000004</v>
      </c>
      <c r="F341" s="234"/>
      <c r="G341" s="235">
        <f>ROUND(E341*F341,2)</f>
        <v>0</v>
      </c>
      <c r="H341" s="234"/>
      <c r="I341" s="235">
        <f>ROUND(E341*H341,2)</f>
        <v>0</v>
      </c>
      <c r="J341" s="234"/>
      <c r="K341" s="235">
        <f>ROUND(E341*J341,2)</f>
        <v>0</v>
      </c>
      <c r="L341" s="235">
        <v>21</v>
      </c>
      <c r="M341" s="235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5"/>
      <c r="S341" s="235" t="s">
        <v>131</v>
      </c>
      <c r="T341" s="236" t="s">
        <v>132</v>
      </c>
      <c r="U341" s="219">
        <v>0</v>
      </c>
      <c r="V341" s="219">
        <f>ROUND(E341*U341,2)</f>
        <v>0</v>
      </c>
      <c r="W341" s="219"/>
      <c r="X341" s="219" t="s">
        <v>413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414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48" t="s">
        <v>415</v>
      </c>
      <c r="D342" s="221"/>
      <c r="E342" s="222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136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48" t="s">
        <v>591</v>
      </c>
      <c r="D343" s="221"/>
      <c r="E343" s="222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136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48" t="s">
        <v>592</v>
      </c>
      <c r="D344" s="221"/>
      <c r="E344" s="222">
        <v>4.7110900000000004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136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49"/>
      <c r="D345" s="238"/>
      <c r="E345" s="238"/>
      <c r="F345" s="238"/>
      <c r="G345" s="238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151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x14ac:dyDescent="0.2">
      <c r="A346" s="224" t="s">
        <v>128</v>
      </c>
      <c r="B346" s="225" t="s">
        <v>100</v>
      </c>
      <c r="C346" s="246" t="s">
        <v>28</v>
      </c>
      <c r="D346" s="226"/>
      <c r="E346" s="227"/>
      <c r="F346" s="228"/>
      <c r="G346" s="228">
        <f>SUMIF(AG347:AG348,"&lt;&gt;NOR",G347:G348)</f>
        <v>0</v>
      </c>
      <c r="H346" s="228"/>
      <c r="I346" s="228">
        <f>SUM(I347:I348)</f>
        <v>0</v>
      </c>
      <c r="J346" s="228"/>
      <c r="K346" s="228">
        <f>SUM(K347:K348)</f>
        <v>0</v>
      </c>
      <c r="L346" s="228"/>
      <c r="M346" s="228">
        <f>SUM(M347:M348)</f>
        <v>0</v>
      </c>
      <c r="N346" s="228"/>
      <c r="O346" s="228">
        <f>SUM(O347:O348)</f>
        <v>0</v>
      </c>
      <c r="P346" s="228"/>
      <c r="Q346" s="228">
        <f>SUM(Q347:Q348)</f>
        <v>0</v>
      </c>
      <c r="R346" s="228"/>
      <c r="S346" s="228"/>
      <c r="T346" s="229"/>
      <c r="U346" s="223"/>
      <c r="V346" s="223">
        <f>SUM(V347:V348)</f>
        <v>0</v>
      </c>
      <c r="W346" s="223"/>
      <c r="X346" s="223"/>
      <c r="AG346" t="s">
        <v>129</v>
      </c>
    </row>
    <row r="347" spans="1:60" outlineLevel="1" x14ac:dyDescent="0.2">
      <c r="A347" s="230">
        <v>62</v>
      </c>
      <c r="B347" s="231" t="s">
        <v>435</v>
      </c>
      <c r="C347" s="247" t="s">
        <v>436</v>
      </c>
      <c r="D347" s="232" t="s">
        <v>0</v>
      </c>
      <c r="E347" s="233">
        <v>2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5">
        <v>0</v>
      </c>
      <c r="O347" s="235">
        <f>ROUND(E347*N347,2)</f>
        <v>0</v>
      </c>
      <c r="P347" s="235">
        <v>0</v>
      </c>
      <c r="Q347" s="235">
        <f>ROUND(E347*P347,2)</f>
        <v>0</v>
      </c>
      <c r="R347" s="235"/>
      <c r="S347" s="235" t="s">
        <v>131</v>
      </c>
      <c r="T347" s="236" t="s">
        <v>132</v>
      </c>
      <c r="U347" s="219">
        <v>0</v>
      </c>
      <c r="V347" s="219">
        <f>ROUND(E347*U347,2)</f>
        <v>0</v>
      </c>
      <c r="W347" s="219"/>
      <c r="X347" s="219" t="s">
        <v>437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438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4"/>
      <c r="D348" s="244"/>
      <c r="E348" s="244"/>
      <c r="F348" s="244"/>
      <c r="G348" s="244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151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x14ac:dyDescent="0.2">
      <c r="A349" s="3"/>
      <c r="B349" s="4"/>
      <c r="C349" s="256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AE349">
        <v>15</v>
      </c>
      <c r="AF349">
        <v>21</v>
      </c>
      <c r="AG349" t="s">
        <v>115</v>
      </c>
    </row>
    <row r="350" spans="1:60" x14ac:dyDescent="0.2">
      <c r="A350" s="212"/>
      <c r="B350" s="213" t="s">
        <v>29</v>
      </c>
      <c r="C350" s="257"/>
      <c r="D350" s="214"/>
      <c r="E350" s="215"/>
      <c r="F350" s="215"/>
      <c r="G350" s="245">
        <f>G8+G26+G43+G55+G63+G124+G160+G185+G243+G250+G271+G281+G298+G310+G313+G346</f>
        <v>0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AE350">
        <f>SUMIF(L7:L348,AE349,G7:G348)</f>
        <v>0</v>
      </c>
      <c r="AF350">
        <f>SUMIF(L7:L348,AF349,G7:G348)</f>
        <v>0</v>
      </c>
      <c r="AG350" t="s">
        <v>439</v>
      </c>
    </row>
    <row r="351" spans="1:60" x14ac:dyDescent="0.2">
      <c r="C351" s="258"/>
      <c r="D351" s="10"/>
      <c r="AG351" t="s">
        <v>440</v>
      </c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91">
    <mergeCell ref="C348:G348"/>
    <mergeCell ref="C324:G324"/>
    <mergeCell ref="C329:G329"/>
    <mergeCell ref="C331:G331"/>
    <mergeCell ref="C335:G335"/>
    <mergeCell ref="C340:G340"/>
    <mergeCell ref="C345:G345"/>
    <mergeCell ref="C303:G303"/>
    <mergeCell ref="C305:G305"/>
    <mergeCell ref="C309:G309"/>
    <mergeCell ref="C312:G312"/>
    <mergeCell ref="C318:G318"/>
    <mergeCell ref="C320:G320"/>
    <mergeCell ref="C287:G287"/>
    <mergeCell ref="C289:G289"/>
    <mergeCell ref="C291:G291"/>
    <mergeCell ref="C293:G293"/>
    <mergeCell ref="C295:G295"/>
    <mergeCell ref="C297:G297"/>
    <mergeCell ref="C274:G274"/>
    <mergeCell ref="C277:G277"/>
    <mergeCell ref="C279:G279"/>
    <mergeCell ref="C280:G280"/>
    <mergeCell ref="C283:G283"/>
    <mergeCell ref="C285:G285"/>
    <mergeCell ref="C249:G249"/>
    <mergeCell ref="C259:G259"/>
    <mergeCell ref="C263:G263"/>
    <mergeCell ref="C267:G267"/>
    <mergeCell ref="C269:G269"/>
    <mergeCell ref="C270:G270"/>
    <mergeCell ref="C220:G220"/>
    <mergeCell ref="C224:G224"/>
    <mergeCell ref="C231:G231"/>
    <mergeCell ref="C240:G240"/>
    <mergeCell ref="C242:G242"/>
    <mergeCell ref="C245:G245"/>
    <mergeCell ref="C201:G201"/>
    <mergeCell ref="C205:G205"/>
    <mergeCell ref="C207:G207"/>
    <mergeCell ref="C208:G208"/>
    <mergeCell ref="C212:G212"/>
    <mergeCell ref="C214:G214"/>
    <mergeCell ref="C182:G182"/>
    <mergeCell ref="C184:G184"/>
    <mergeCell ref="C187:G187"/>
    <mergeCell ref="C191:G191"/>
    <mergeCell ref="C198:G198"/>
    <mergeCell ref="C200:G200"/>
    <mergeCell ref="C154:G154"/>
    <mergeCell ref="C159:G159"/>
    <mergeCell ref="C165:G165"/>
    <mergeCell ref="C170:G170"/>
    <mergeCell ref="C174:G174"/>
    <mergeCell ref="C179:G179"/>
    <mergeCell ref="C126:G126"/>
    <mergeCell ref="C130:G130"/>
    <mergeCell ref="C135:G135"/>
    <mergeCell ref="C140:G140"/>
    <mergeCell ref="C144:G144"/>
    <mergeCell ref="C149:G149"/>
    <mergeCell ref="C96:G96"/>
    <mergeCell ref="C97:G97"/>
    <mergeCell ref="C103:G103"/>
    <mergeCell ref="C112:G112"/>
    <mergeCell ref="C119:G119"/>
    <mergeCell ref="C123:G123"/>
    <mergeCell ref="C80:G80"/>
    <mergeCell ref="C84:G84"/>
    <mergeCell ref="C86:G86"/>
    <mergeCell ref="C87:G87"/>
    <mergeCell ref="C88:G88"/>
    <mergeCell ref="C94:G94"/>
    <mergeCell ref="C65:G65"/>
    <mergeCell ref="C66:G66"/>
    <mergeCell ref="C69:G69"/>
    <mergeCell ref="C71:G71"/>
    <mergeCell ref="C74:G74"/>
    <mergeCell ref="C76:G76"/>
    <mergeCell ref="C35:G35"/>
    <mergeCell ref="C37:G37"/>
    <mergeCell ref="C42:G42"/>
    <mergeCell ref="C45:G45"/>
    <mergeCell ref="C54:G54"/>
    <mergeCell ref="C62:G62"/>
    <mergeCell ref="A1:G1"/>
    <mergeCell ref="C2:G2"/>
    <mergeCell ref="C3:G3"/>
    <mergeCell ref="C4:G4"/>
    <mergeCell ref="C25:G25"/>
    <mergeCell ref="C28:G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102</v>
      </c>
      <c r="B1" s="194"/>
      <c r="C1" s="194"/>
      <c r="D1" s="194"/>
      <c r="E1" s="194"/>
      <c r="F1" s="194"/>
      <c r="G1" s="194"/>
      <c r="AG1" t="s">
        <v>103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104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104</v>
      </c>
      <c r="AG3" t="s">
        <v>105</v>
      </c>
    </row>
    <row r="4" spans="1:60" ht="24.95" customHeight="1" x14ac:dyDescent="0.2">
      <c r="A4" s="199" t="s">
        <v>9</v>
      </c>
      <c r="B4" s="200" t="s">
        <v>53</v>
      </c>
      <c r="C4" s="201" t="s">
        <v>54</v>
      </c>
      <c r="D4" s="202"/>
      <c r="E4" s="202"/>
      <c r="F4" s="202"/>
      <c r="G4" s="203"/>
      <c r="AG4" t="s">
        <v>106</v>
      </c>
    </row>
    <row r="5" spans="1:60" x14ac:dyDescent="0.2">
      <c r="D5" s="10"/>
    </row>
    <row r="6" spans="1:60" ht="38.25" x14ac:dyDescent="0.2">
      <c r="A6" s="205" t="s">
        <v>107</v>
      </c>
      <c r="B6" s="207" t="s">
        <v>108</v>
      </c>
      <c r="C6" s="207" t="s">
        <v>109</v>
      </c>
      <c r="D6" s="206" t="s">
        <v>110</v>
      </c>
      <c r="E6" s="205" t="s">
        <v>111</v>
      </c>
      <c r="F6" s="204" t="s">
        <v>112</v>
      </c>
      <c r="G6" s="205" t="s">
        <v>29</v>
      </c>
      <c r="H6" s="208" t="s">
        <v>30</v>
      </c>
      <c r="I6" s="208" t="s">
        <v>113</v>
      </c>
      <c r="J6" s="208" t="s">
        <v>31</v>
      </c>
      <c r="K6" s="208" t="s">
        <v>114</v>
      </c>
      <c r="L6" s="208" t="s">
        <v>115</v>
      </c>
      <c r="M6" s="208" t="s">
        <v>116</v>
      </c>
      <c r="N6" s="208" t="s">
        <v>117</v>
      </c>
      <c r="O6" s="208" t="s">
        <v>118</v>
      </c>
      <c r="P6" s="208" t="s">
        <v>119</v>
      </c>
      <c r="Q6" s="208" t="s">
        <v>120</v>
      </c>
      <c r="R6" s="208" t="s">
        <v>121</v>
      </c>
      <c r="S6" s="208" t="s">
        <v>122</v>
      </c>
      <c r="T6" s="208" t="s">
        <v>123</v>
      </c>
      <c r="U6" s="208" t="s">
        <v>124</v>
      </c>
      <c r="V6" s="208" t="s">
        <v>125</v>
      </c>
      <c r="W6" s="208" t="s">
        <v>126</v>
      </c>
      <c r="X6" s="208" t="s">
        <v>127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128</v>
      </c>
      <c r="B8" s="225" t="s">
        <v>81</v>
      </c>
      <c r="C8" s="246" t="s">
        <v>82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0</v>
      </c>
      <c r="L8" s="228"/>
      <c r="M8" s="228">
        <f>SUM(M9:M21)</f>
        <v>0</v>
      </c>
      <c r="N8" s="228"/>
      <c r="O8" s="228">
        <f>SUM(O9:O21)</f>
        <v>224.85000000000002</v>
      </c>
      <c r="P8" s="228"/>
      <c r="Q8" s="228">
        <f>SUM(Q9:Q21)</f>
        <v>0</v>
      </c>
      <c r="R8" s="228"/>
      <c r="S8" s="228"/>
      <c r="T8" s="229"/>
      <c r="U8" s="223"/>
      <c r="V8" s="223">
        <f>SUM(V9:V21)</f>
        <v>3.76</v>
      </c>
      <c r="W8" s="223"/>
      <c r="X8" s="223"/>
      <c r="AG8" t="s">
        <v>129</v>
      </c>
    </row>
    <row r="9" spans="1:60" outlineLevel="1" x14ac:dyDescent="0.2">
      <c r="A9" s="230">
        <v>1</v>
      </c>
      <c r="B9" s="231" t="s">
        <v>595</v>
      </c>
      <c r="C9" s="247" t="s">
        <v>596</v>
      </c>
      <c r="D9" s="232" t="s">
        <v>338</v>
      </c>
      <c r="E9" s="233">
        <v>2.16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560</v>
      </c>
      <c r="S9" s="235" t="s">
        <v>176</v>
      </c>
      <c r="T9" s="236" t="s">
        <v>132</v>
      </c>
      <c r="U9" s="219">
        <v>1.74</v>
      </c>
      <c r="V9" s="219">
        <f>ROUND(E9*U9,2)</f>
        <v>3.76</v>
      </c>
      <c r="W9" s="219"/>
      <c r="X9" s="219" t="s">
        <v>133</v>
      </c>
      <c r="Y9" s="209"/>
      <c r="Z9" s="209"/>
      <c r="AA9" s="209"/>
      <c r="AB9" s="209"/>
      <c r="AC9" s="209"/>
      <c r="AD9" s="209"/>
      <c r="AE9" s="209"/>
      <c r="AF9" s="209"/>
      <c r="AG9" s="209" t="s">
        <v>134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0" t="s">
        <v>349</v>
      </c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179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9"/>
      <c r="D11" s="238"/>
      <c r="E11" s="238"/>
      <c r="F11" s="238"/>
      <c r="G11" s="238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151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0">
        <v>2</v>
      </c>
      <c r="B12" s="231" t="s">
        <v>597</v>
      </c>
      <c r="C12" s="247" t="s">
        <v>598</v>
      </c>
      <c r="D12" s="232" t="s">
        <v>154</v>
      </c>
      <c r="E12" s="233">
        <v>250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0.09</v>
      </c>
      <c r="O12" s="235">
        <f>ROUND(E12*N12,2)</f>
        <v>22.5</v>
      </c>
      <c r="P12" s="235">
        <v>0</v>
      </c>
      <c r="Q12" s="235">
        <f>ROUND(E12*P12,2)</f>
        <v>0</v>
      </c>
      <c r="R12" s="235"/>
      <c r="S12" s="235" t="s">
        <v>131</v>
      </c>
      <c r="T12" s="236" t="s">
        <v>132</v>
      </c>
      <c r="U12" s="219">
        <v>0</v>
      </c>
      <c r="V12" s="219">
        <f>ROUND(E12*U12,2)</f>
        <v>0</v>
      </c>
      <c r="W12" s="219"/>
      <c r="X12" s="219" t="s">
        <v>133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599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4"/>
      <c r="D13" s="244"/>
      <c r="E13" s="244"/>
      <c r="F13" s="244"/>
      <c r="G13" s="244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151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30">
        <v>3</v>
      </c>
      <c r="B14" s="231" t="s">
        <v>600</v>
      </c>
      <c r="C14" s="247" t="s">
        <v>601</v>
      </c>
      <c r="D14" s="232" t="s">
        <v>154</v>
      </c>
      <c r="E14" s="233">
        <v>168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5.0000000000000001E-3</v>
      </c>
      <c r="O14" s="235">
        <f>ROUND(E14*N14,2)</f>
        <v>0.84</v>
      </c>
      <c r="P14" s="235">
        <v>0</v>
      </c>
      <c r="Q14" s="235">
        <f>ROUND(E14*P14,2)</f>
        <v>0</v>
      </c>
      <c r="R14" s="235"/>
      <c r="S14" s="235" t="s">
        <v>131</v>
      </c>
      <c r="T14" s="236" t="s">
        <v>132</v>
      </c>
      <c r="U14" s="219">
        <v>0</v>
      </c>
      <c r="V14" s="219">
        <f>ROUND(E14*U14,2)</f>
        <v>0</v>
      </c>
      <c r="W14" s="219"/>
      <c r="X14" s="219" t="s">
        <v>133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599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4"/>
      <c r="D15" s="244"/>
      <c r="E15" s="244"/>
      <c r="F15" s="244"/>
      <c r="G15" s="244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151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30">
        <v>4</v>
      </c>
      <c r="B16" s="231" t="s">
        <v>602</v>
      </c>
      <c r="C16" s="247" t="s">
        <v>603</v>
      </c>
      <c r="D16" s="232" t="s">
        <v>338</v>
      </c>
      <c r="E16" s="233">
        <v>0.76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0.76</v>
      </c>
      <c r="O16" s="235">
        <f>ROUND(E16*N16,2)</f>
        <v>0.57999999999999996</v>
      </c>
      <c r="P16" s="235">
        <v>0</v>
      </c>
      <c r="Q16" s="235">
        <f>ROUND(E16*P16,2)</f>
        <v>0</v>
      </c>
      <c r="R16" s="235"/>
      <c r="S16" s="235" t="s">
        <v>131</v>
      </c>
      <c r="T16" s="236" t="s">
        <v>132</v>
      </c>
      <c r="U16" s="219">
        <v>0</v>
      </c>
      <c r="V16" s="219">
        <f>ROUND(E16*U16,2)</f>
        <v>0</v>
      </c>
      <c r="W16" s="219"/>
      <c r="X16" s="219" t="s">
        <v>244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604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4"/>
      <c r="D17" s="244"/>
      <c r="E17" s="244"/>
      <c r="F17" s="244"/>
      <c r="G17" s="244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151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30">
        <v>5</v>
      </c>
      <c r="B18" s="231" t="s">
        <v>605</v>
      </c>
      <c r="C18" s="247" t="s">
        <v>606</v>
      </c>
      <c r="D18" s="232" t="s">
        <v>154</v>
      </c>
      <c r="E18" s="233">
        <v>82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0.21299999999999999</v>
      </c>
      <c r="O18" s="235">
        <f>ROUND(E18*N18,2)</f>
        <v>17.47</v>
      </c>
      <c r="P18" s="235">
        <v>0</v>
      </c>
      <c r="Q18" s="235">
        <f>ROUND(E18*P18,2)</f>
        <v>0</v>
      </c>
      <c r="R18" s="235"/>
      <c r="S18" s="235" t="s">
        <v>131</v>
      </c>
      <c r="T18" s="236" t="s">
        <v>132</v>
      </c>
      <c r="U18" s="219">
        <v>0</v>
      </c>
      <c r="V18" s="219">
        <f>ROUND(E18*U18,2)</f>
        <v>0</v>
      </c>
      <c r="W18" s="219"/>
      <c r="X18" s="219" t="s">
        <v>244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604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4"/>
      <c r="D19" s="244"/>
      <c r="E19" s="244"/>
      <c r="F19" s="244"/>
      <c r="G19" s="244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151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30">
        <v>6</v>
      </c>
      <c r="B20" s="231" t="s">
        <v>607</v>
      </c>
      <c r="C20" s="247" t="s">
        <v>608</v>
      </c>
      <c r="D20" s="232" t="s">
        <v>154</v>
      </c>
      <c r="E20" s="233">
        <v>168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5">
        <v>1.0920000000000001</v>
      </c>
      <c r="O20" s="235">
        <f>ROUND(E20*N20,2)</f>
        <v>183.46</v>
      </c>
      <c r="P20" s="235">
        <v>0</v>
      </c>
      <c r="Q20" s="235">
        <f>ROUND(E20*P20,2)</f>
        <v>0</v>
      </c>
      <c r="R20" s="235"/>
      <c r="S20" s="235" t="s">
        <v>131</v>
      </c>
      <c r="T20" s="236" t="s">
        <v>132</v>
      </c>
      <c r="U20" s="219">
        <v>0</v>
      </c>
      <c r="V20" s="219">
        <f>ROUND(E20*U20,2)</f>
        <v>0</v>
      </c>
      <c r="W20" s="219"/>
      <c r="X20" s="219" t="s">
        <v>244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604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4"/>
      <c r="D21" s="244"/>
      <c r="E21" s="244"/>
      <c r="F21" s="244"/>
      <c r="G21" s="244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151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4" t="s">
        <v>128</v>
      </c>
      <c r="B22" s="225" t="s">
        <v>83</v>
      </c>
      <c r="C22" s="246" t="s">
        <v>84</v>
      </c>
      <c r="D22" s="226"/>
      <c r="E22" s="227"/>
      <c r="F22" s="228"/>
      <c r="G22" s="228">
        <f>SUMIF(AG23:AG134,"&lt;&gt;NOR",G23:G134)</f>
        <v>0</v>
      </c>
      <c r="H22" s="228"/>
      <c r="I22" s="228">
        <f>SUM(I23:I134)</f>
        <v>0</v>
      </c>
      <c r="J22" s="228"/>
      <c r="K22" s="228">
        <f>SUM(K23:K134)</f>
        <v>0</v>
      </c>
      <c r="L22" s="228"/>
      <c r="M22" s="228">
        <f>SUM(M23:M134)</f>
        <v>0</v>
      </c>
      <c r="N22" s="228"/>
      <c r="O22" s="228">
        <f>SUM(O23:O134)</f>
        <v>55.259999999999991</v>
      </c>
      <c r="P22" s="228"/>
      <c r="Q22" s="228">
        <f>SUM(Q23:Q134)</f>
        <v>0</v>
      </c>
      <c r="R22" s="228"/>
      <c r="S22" s="228"/>
      <c r="T22" s="229"/>
      <c r="U22" s="223"/>
      <c r="V22" s="223">
        <f>SUM(V23:V134)</f>
        <v>0</v>
      </c>
      <c r="W22" s="223"/>
      <c r="X22" s="223"/>
      <c r="AG22" t="s">
        <v>129</v>
      </c>
    </row>
    <row r="23" spans="1:60" outlineLevel="1" x14ac:dyDescent="0.2">
      <c r="A23" s="230">
        <v>7</v>
      </c>
      <c r="B23" s="231" t="s">
        <v>609</v>
      </c>
      <c r="C23" s="247" t="s">
        <v>610</v>
      </c>
      <c r="D23" s="232" t="s">
        <v>611</v>
      </c>
      <c r="E23" s="233">
        <v>2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131</v>
      </c>
      <c r="T23" s="236" t="s">
        <v>132</v>
      </c>
      <c r="U23" s="219">
        <v>0</v>
      </c>
      <c r="V23" s="219">
        <f>ROUND(E23*U23,2)</f>
        <v>0</v>
      </c>
      <c r="W23" s="219"/>
      <c r="X23" s="219" t="s">
        <v>133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599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4"/>
      <c r="E24" s="244"/>
      <c r="F24" s="244"/>
      <c r="G24" s="24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0">
        <v>8</v>
      </c>
      <c r="B25" s="231" t="s">
        <v>612</v>
      </c>
      <c r="C25" s="247" t="s">
        <v>613</v>
      </c>
      <c r="D25" s="232" t="s">
        <v>611</v>
      </c>
      <c r="E25" s="233">
        <v>5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131</v>
      </c>
      <c r="T25" s="236" t="s">
        <v>132</v>
      </c>
      <c r="U25" s="219">
        <v>0</v>
      </c>
      <c r="V25" s="219">
        <f>ROUND(E25*U25,2)</f>
        <v>0</v>
      </c>
      <c r="W25" s="219"/>
      <c r="X25" s="219" t="s">
        <v>133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599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4"/>
      <c r="E26" s="244"/>
      <c r="F26" s="244"/>
      <c r="G26" s="24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151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9</v>
      </c>
      <c r="B27" s="231" t="s">
        <v>614</v>
      </c>
      <c r="C27" s="247" t="s">
        <v>615</v>
      </c>
      <c r="D27" s="232" t="s">
        <v>611</v>
      </c>
      <c r="E27" s="233">
        <v>2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131</v>
      </c>
      <c r="T27" s="236" t="s">
        <v>132</v>
      </c>
      <c r="U27" s="219">
        <v>0</v>
      </c>
      <c r="V27" s="219">
        <f>ROUND(E27*U27,2)</f>
        <v>0</v>
      </c>
      <c r="W27" s="219"/>
      <c r="X27" s="219" t="s">
        <v>133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599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10</v>
      </c>
      <c r="B29" s="231" t="s">
        <v>616</v>
      </c>
      <c r="C29" s="247" t="s">
        <v>617</v>
      </c>
      <c r="D29" s="232" t="s">
        <v>611</v>
      </c>
      <c r="E29" s="233">
        <v>13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131</v>
      </c>
      <c r="T29" s="236" t="s">
        <v>132</v>
      </c>
      <c r="U29" s="219">
        <v>0</v>
      </c>
      <c r="V29" s="219">
        <f>ROUND(E29*U29,2)</f>
        <v>0</v>
      </c>
      <c r="W29" s="219"/>
      <c r="X29" s="219" t="s">
        <v>133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599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4"/>
      <c r="E30" s="244"/>
      <c r="F30" s="244"/>
      <c r="G30" s="24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151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11</v>
      </c>
      <c r="B31" s="231" t="s">
        <v>618</v>
      </c>
      <c r="C31" s="247" t="s">
        <v>619</v>
      </c>
      <c r="D31" s="232" t="s">
        <v>611</v>
      </c>
      <c r="E31" s="233">
        <v>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131</v>
      </c>
      <c r="T31" s="236" t="s">
        <v>132</v>
      </c>
      <c r="U31" s="219">
        <v>0</v>
      </c>
      <c r="V31" s="219">
        <f>ROUND(E31*U31,2)</f>
        <v>0</v>
      </c>
      <c r="W31" s="219"/>
      <c r="X31" s="219" t="s">
        <v>133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599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4"/>
      <c r="E32" s="244"/>
      <c r="F32" s="244"/>
      <c r="G32" s="244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12</v>
      </c>
      <c r="B33" s="231" t="s">
        <v>620</v>
      </c>
      <c r="C33" s="247" t="s">
        <v>621</v>
      </c>
      <c r="D33" s="232" t="s">
        <v>271</v>
      </c>
      <c r="E33" s="233">
        <v>2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1.2E-2</v>
      </c>
      <c r="O33" s="235">
        <f>ROUND(E33*N33,2)</f>
        <v>0.02</v>
      </c>
      <c r="P33" s="235">
        <v>0</v>
      </c>
      <c r="Q33" s="235">
        <f>ROUND(E33*P33,2)</f>
        <v>0</v>
      </c>
      <c r="R33" s="235"/>
      <c r="S33" s="235" t="s">
        <v>131</v>
      </c>
      <c r="T33" s="236" t="s">
        <v>132</v>
      </c>
      <c r="U33" s="219">
        <v>0</v>
      </c>
      <c r="V33" s="219">
        <f>ROUND(E33*U33,2)</f>
        <v>0</v>
      </c>
      <c r="W33" s="219"/>
      <c r="X33" s="219" t="s">
        <v>133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599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4"/>
      <c r="D34" s="244"/>
      <c r="E34" s="244"/>
      <c r="F34" s="244"/>
      <c r="G34" s="244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151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13</v>
      </c>
      <c r="B35" s="231" t="s">
        <v>622</v>
      </c>
      <c r="C35" s="247" t="s">
        <v>623</v>
      </c>
      <c r="D35" s="232" t="s">
        <v>271</v>
      </c>
      <c r="E35" s="233">
        <v>2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1.7000000000000001E-2</v>
      </c>
      <c r="O35" s="235">
        <f>ROUND(E35*N35,2)</f>
        <v>0.03</v>
      </c>
      <c r="P35" s="235">
        <v>0</v>
      </c>
      <c r="Q35" s="235">
        <f>ROUND(E35*P35,2)</f>
        <v>0</v>
      </c>
      <c r="R35" s="235"/>
      <c r="S35" s="235" t="s">
        <v>131</v>
      </c>
      <c r="T35" s="236" t="s">
        <v>132</v>
      </c>
      <c r="U35" s="219">
        <v>0</v>
      </c>
      <c r="V35" s="219">
        <f>ROUND(E35*U35,2)</f>
        <v>0</v>
      </c>
      <c r="W35" s="219"/>
      <c r="X35" s="219" t="s">
        <v>133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599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4"/>
      <c r="E36" s="244"/>
      <c r="F36" s="244"/>
      <c r="G36" s="244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14</v>
      </c>
      <c r="B37" s="231" t="s">
        <v>624</v>
      </c>
      <c r="C37" s="247" t="s">
        <v>625</v>
      </c>
      <c r="D37" s="232" t="s">
        <v>271</v>
      </c>
      <c r="E37" s="233">
        <v>18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0.23400000000000001</v>
      </c>
      <c r="O37" s="235">
        <f>ROUND(E37*N37,2)</f>
        <v>4.21</v>
      </c>
      <c r="P37" s="235">
        <v>0</v>
      </c>
      <c r="Q37" s="235">
        <f>ROUND(E37*P37,2)</f>
        <v>0</v>
      </c>
      <c r="R37" s="235"/>
      <c r="S37" s="235" t="s">
        <v>131</v>
      </c>
      <c r="T37" s="236" t="s">
        <v>132</v>
      </c>
      <c r="U37" s="219">
        <v>0</v>
      </c>
      <c r="V37" s="219">
        <f>ROUND(E37*U37,2)</f>
        <v>0</v>
      </c>
      <c r="W37" s="219"/>
      <c r="X37" s="219" t="s">
        <v>133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599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4"/>
      <c r="E38" s="244"/>
      <c r="F38" s="244"/>
      <c r="G38" s="244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151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15</v>
      </c>
      <c r="B39" s="231" t="s">
        <v>626</v>
      </c>
      <c r="C39" s="247" t="s">
        <v>627</v>
      </c>
      <c r="D39" s="232" t="s">
        <v>271</v>
      </c>
      <c r="E39" s="233">
        <v>35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0.65</v>
      </c>
      <c r="O39" s="235">
        <f>ROUND(E39*N39,2)</f>
        <v>22.75</v>
      </c>
      <c r="P39" s="235">
        <v>0</v>
      </c>
      <c r="Q39" s="235">
        <f>ROUND(E39*P39,2)</f>
        <v>0</v>
      </c>
      <c r="R39" s="235"/>
      <c r="S39" s="235" t="s">
        <v>131</v>
      </c>
      <c r="T39" s="236" t="s">
        <v>132</v>
      </c>
      <c r="U39" s="219">
        <v>0</v>
      </c>
      <c r="V39" s="219">
        <f>ROUND(E39*U39,2)</f>
        <v>0</v>
      </c>
      <c r="W39" s="219"/>
      <c r="X39" s="219" t="s">
        <v>133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599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4"/>
      <c r="E40" s="244"/>
      <c r="F40" s="244"/>
      <c r="G40" s="244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16</v>
      </c>
      <c r="B41" s="231" t="s">
        <v>628</v>
      </c>
      <c r="C41" s="247" t="s">
        <v>629</v>
      </c>
      <c r="D41" s="232" t="s">
        <v>271</v>
      </c>
      <c r="E41" s="233">
        <v>22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0.59499999999999997</v>
      </c>
      <c r="O41" s="235">
        <f>ROUND(E41*N41,2)</f>
        <v>13.09</v>
      </c>
      <c r="P41" s="235">
        <v>0</v>
      </c>
      <c r="Q41" s="235">
        <f>ROUND(E41*P41,2)</f>
        <v>0</v>
      </c>
      <c r="R41" s="235"/>
      <c r="S41" s="235" t="s">
        <v>131</v>
      </c>
      <c r="T41" s="236" t="s">
        <v>132</v>
      </c>
      <c r="U41" s="219">
        <v>0</v>
      </c>
      <c r="V41" s="219">
        <f>ROUND(E41*U41,2)</f>
        <v>0</v>
      </c>
      <c r="W41" s="219"/>
      <c r="X41" s="219" t="s">
        <v>133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599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4"/>
      <c r="E42" s="244"/>
      <c r="F42" s="244"/>
      <c r="G42" s="244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17</v>
      </c>
      <c r="B43" s="231" t="s">
        <v>630</v>
      </c>
      <c r="C43" s="247" t="s">
        <v>631</v>
      </c>
      <c r="D43" s="232" t="s">
        <v>271</v>
      </c>
      <c r="E43" s="233">
        <v>6.5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0.28799999999999998</v>
      </c>
      <c r="O43" s="235">
        <f>ROUND(E43*N43,2)</f>
        <v>1.87</v>
      </c>
      <c r="P43" s="235">
        <v>0</v>
      </c>
      <c r="Q43" s="235">
        <f>ROUND(E43*P43,2)</f>
        <v>0</v>
      </c>
      <c r="R43" s="235"/>
      <c r="S43" s="235" t="s">
        <v>131</v>
      </c>
      <c r="T43" s="236" t="s">
        <v>132</v>
      </c>
      <c r="U43" s="219">
        <v>0</v>
      </c>
      <c r="V43" s="219">
        <f>ROUND(E43*U43,2)</f>
        <v>0</v>
      </c>
      <c r="W43" s="219"/>
      <c r="X43" s="219" t="s">
        <v>133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599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4"/>
      <c r="E44" s="244"/>
      <c r="F44" s="244"/>
      <c r="G44" s="24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18</v>
      </c>
      <c r="B45" s="231" t="s">
        <v>632</v>
      </c>
      <c r="C45" s="247" t="s">
        <v>633</v>
      </c>
      <c r="D45" s="232" t="s">
        <v>271</v>
      </c>
      <c r="E45" s="233">
        <v>13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0.63300000000000001</v>
      </c>
      <c r="O45" s="235">
        <f>ROUND(E45*N45,2)</f>
        <v>8.23</v>
      </c>
      <c r="P45" s="235">
        <v>0</v>
      </c>
      <c r="Q45" s="235">
        <f>ROUND(E45*P45,2)</f>
        <v>0</v>
      </c>
      <c r="R45" s="235"/>
      <c r="S45" s="235" t="s">
        <v>131</v>
      </c>
      <c r="T45" s="236" t="s">
        <v>132</v>
      </c>
      <c r="U45" s="219">
        <v>0</v>
      </c>
      <c r="V45" s="219">
        <f>ROUND(E45*U45,2)</f>
        <v>0</v>
      </c>
      <c r="W45" s="219"/>
      <c r="X45" s="219" t="s">
        <v>133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599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4"/>
      <c r="E46" s="244"/>
      <c r="F46" s="244"/>
      <c r="G46" s="244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19</v>
      </c>
      <c r="B47" s="231" t="s">
        <v>634</v>
      </c>
      <c r="C47" s="247" t="s">
        <v>635</v>
      </c>
      <c r="D47" s="232" t="s">
        <v>271</v>
      </c>
      <c r="E47" s="233">
        <v>12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3.6999999999999998E-2</v>
      </c>
      <c r="O47" s="235">
        <f>ROUND(E47*N47,2)</f>
        <v>0.44</v>
      </c>
      <c r="P47" s="235">
        <v>0</v>
      </c>
      <c r="Q47" s="235">
        <f>ROUND(E47*P47,2)</f>
        <v>0</v>
      </c>
      <c r="R47" s="235"/>
      <c r="S47" s="235" t="s">
        <v>131</v>
      </c>
      <c r="T47" s="236" t="s">
        <v>132</v>
      </c>
      <c r="U47" s="219">
        <v>0</v>
      </c>
      <c r="V47" s="219">
        <f>ROUND(E47*U47,2)</f>
        <v>0</v>
      </c>
      <c r="W47" s="219"/>
      <c r="X47" s="219" t="s">
        <v>133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599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4"/>
      <c r="E48" s="244"/>
      <c r="F48" s="244"/>
      <c r="G48" s="244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30">
        <v>20</v>
      </c>
      <c r="B49" s="231" t="s">
        <v>636</v>
      </c>
      <c r="C49" s="247" t="s">
        <v>637</v>
      </c>
      <c r="D49" s="232" t="s">
        <v>611</v>
      </c>
      <c r="E49" s="233">
        <v>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/>
      <c r="S49" s="235" t="s">
        <v>131</v>
      </c>
      <c r="T49" s="236" t="s">
        <v>132</v>
      </c>
      <c r="U49" s="219">
        <v>0</v>
      </c>
      <c r="V49" s="219">
        <f>ROUND(E49*U49,2)</f>
        <v>0</v>
      </c>
      <c r="W49" s="219"/>
      <c r="X49" s="219" t="s">
        <v>133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599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4"/>
      <c r="D50" s="244"/>
      <c r="E50" s="244"/>
      <c r="F50" s="244"/>
      <c r="G50" s="244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151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22.5" outlineLevel="1" x14ac:dyDescent="0.2">
      <c r="A51" s="230">
        <v>21</v>
      </c>
      <c r="B51" s="231" t="s">
        <v>638</v>
      </c>
      <c r="C51" s="247" t="s">
        <v>639</v>
      </c>
      <c r="D51" s="232" t="s">
        <v>611</v>
      </c>
      <c r="E51" s="233">
        <v>2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5"/>
      <c r="S51" s="235" t="s">
        <v>131</v>
      </c>
      <c r="T51" s="236" t="s">
        <v>132</v>
      </c>
      <c r="U51" s="219">
        <v>0</v>
      </c>
      <c r="V51" s="219">
        <f>ROUND(E51*U51,2)</f>
        <v>0</v>
      </c>
      <c r="W51" s="219"/>
      <c r="X51" s="219" t="s">
        <v>133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599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4"/>
      <c r="D52" s="244"/>
      <c r="E52" s="244"/>
      <c r="F52" s="244"/>
      <c r="G52" s="244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151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 x14ac:dyDescent="0.2">
      <c r="A53" s="230">
        <v>22</v>
      </c>
      <c r="B53" s="231" t="s">
        <v>640</v>
      </c>
      <c r="C53" s="247" t="s">
        <v>641</v>
      </c>
      <c r="D53" s="232" t="s">
        <v>611</v>
      </c>
      <c r="E53" s="233">
        <v>3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/>
      <c r="S53" s="235" t="s">
        <v>131</v>
      </c>
      <c r="T53" s="236" t="s">
        <v>132</v>
      </c>
      <c r="U53" s="219">
        <v>0</v>
      </c>
      <c r="V53" s="219">
        <f>ROUND(E53*U53,2)</f>
        <v>0</v>
      </c>
      <c r="W53" s="219"/>
      <c r="X53" s="219" t="s">
        <v>133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599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4"/>
      <c r="D54" s="244"/>
      <c r="E54" s="244"/>
      <c r="F54" s="244"/>
      <c r="G54" s="244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0">
        <v>23</v>
      </c>
      <c r="B55" s="231" t="s">
        <v>642</v>
      </c>
      <c r="C55" s="247" t="s">
        <v>643</v>
      </c>
      <c r="D55" s="232" t="s">
        <v>611</v>
      </c>
      <c r="E55" s="233">
        <v>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/>
      <c r="S55" s="235" t="s">
        <v>131</v>
      </c>
      <c r="T55" s="236" t="s">
        <v>132</v>
      </c>
      <c r="U55" s="219">
        <v>0</v>
      </c>
      <c r="V55" s="219">
        <f>ROUND(E55*U55,2)</f>
        <v>0</v>
      </c>
      <c r="W55" s="219"/>
      <c r="X55" s="219" t="s">
        <v>133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599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4"/>
      <c r="D56" s="244"/>
      <c r="E56" s="244"/>
      <c r="F56" s="244"/>
      <c r="G56" s="244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151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0">
        <v>24</v>
      </c>
      <c r="B57" s="231" t="s">
        <v>644</v>
      </c>
      <c r="C57" s="247" t="s">
        <v>645</v>
      </c>
      <c r="D57" s="232" t="s">
        <v>611</v>
      </c>
      <c r="E57" s="233">
        <v>2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/>
      <c r="S57" s="235" t="s">
        <v>131</v>
      </c>
      <c r="T57" s="236" t="s">
        <v>132</v>
      </c>
      <c r="U57" s="219">
        <v>0</v>
      </c>
      <c r="V57" s="219">
        <f>ROUND(E57*U57,2)</f>
        <v>0</v>
      </c>
      <c r="W57" s="219"/>
      <c r="X57" s="219" t="s">
        <v>133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599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4"/>
      <c r="D58" s="244"/>
      <c r="E58" s="244"/>
      <c r="F58" s="244"/>
      <c r="G58" s="244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151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0">
        <v>25</v>
      </c>
      <c r="B59" s="231" t="s">
        <v>646</v>
      </c>
      <c r="C59" s="247" t="s">
        <v>647</v>
      </c>
      <c r="D59" s="232" t="s">
        <v>271</v>
      </c>
      <c r="E59" s="233">
        <v>16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/>
      <c r="S59" s="235" t="s">
        <v>131</v>
      </c>
      <c r="T59" s="236" t="s">
        <v>132</v>
      </c>
      <c r="U59" s="219">
        <v>0</v>
      </c>
      <c r="V59" s="219">
        <f>ROUND(E59*U59,2)</f>
        <v>0</v>
      </c>
      <c r="W59" s="219"/>
      <c r="X59" s="219" t="s">
        <v>133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599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4"/>
      <c r="D60" s="244"/>
      <c r="E60" s="244"/>
      <c r="F60" s="244"/>
      <c r="G60" s="244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151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0">
        <v>26</v>
      </c>
      <c r="B61" s="231" t="s">
        <v>648</v>
      </c>
      <c r="C61" s="247" t="s">
        <v>649</v>
      </c>
      <c r="D61" s="232" t="s">
        <v>271</v>
      </c>
      <c r="E61" s="233">
        <v>16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5"/>
      <c r="S61" s="235" t="s">
        <v>131</v>
      </c>
      <c r="T61" s="236" t="s">
        <v>132</v>
      </c>
      <c r="U61" s="219">
        <v>0</v>
      </c>
      <c r="V61" s="219">
        <f>ROUND(E61*U61,2)</f>
        <v>0</v>
      </c>
      <c r="W61" s="219"/>
      <c r="X61" s="219" t="s">
        <v>133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599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4"/>
      <c r="D62" s="244"/>
      <c r="E62" s="244"/>
      <c r="F62" s="244"/>
      <c r="G62" s="244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151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30">
        <v>27</v>
      </c>
      <c r="B63" s="231" t="s">
        <v>650</v>
      </c>
      <c r="C63" s="247" t="s">
        <v>651</v>
      </c>
      <c r="D63" s="232" t="s">
        <v>271</v>
      </c>
      <c r="E63" s="233">
        <v>24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5"/>
      <c r="S63" s="235" t="s">
        <v>131</v>
      </c>
      <c r="T63" s="236" t="s">
        <v>132</v>
      </c>
      <c r="U63" s="219">
        <v>0</v>
      </c>
      <c r="V63" s="219">
        <f>ROUND(E63*U63,2)</f>
        <v>0</v>
      </c>
      <c r="W63" s="219"/>
      <c r="X63" s="219" t="s">
        <v>133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599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4"/>
      <c r="D64" s="244"/>
      <c r="E64" s="244"/>
      <c r="F64" s="244"/>
      <c r="G64" s="244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151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30">
        <v>28</v>
      </c>
      <c r="B65" s="231" t="s">
        <v>652</v>
      </c>
      <c r="C65" s="247" t="s">
        <v>653</v>
      </c>
      <c r="D65" s="232" t="s">
        <v>271</v>
      </c>
      <c r="E65" s="233">
        <v>24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5"/>
      <c r="S65" s="235" t="s">
        <v>131</v>
      </c>
      <c r="T65" s="236" t="s">
        <v>132</v>
      </c>
      <c r="U65" s="219">
        <v>0</v>
      </c>
      <c r="V65" s="219">
        <f>ROUND(E65*U65,2)</f>
        <v>0</v>
      </c>
      <c r="W65" s="219"/>
      <c r="X65" s="219" t="s">
        <v>133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599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4"/>
      <c r="D66" s="244"/>
      <c r="E66" s="244"/>
      <c r="F66" s="244"/>
      <c r="G66" s="244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151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30">
        <v>29</v>
      </c>
      <c r="B67" s="231" t="s">
        <v>654</v>
      </c>
      <c r="C67" s="247" t="s">
        <v>655</v>
      </c>
      <c r="D67" s="232" t="s">
        <v>0</v>
      </c>
      <c r="E67" s="233">
        <v>27522.405999999999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5"/>
      <c r="S67" s="235" t="s">
        <v>131</v>
      </c>
      <c r="T67" s="236" t="s">
        <v>132</v>
      </c>
      <c r="U67" s="219">
        <v>0</v>
      </c>
      <c r="V67" s="219">
        <f>ROUND(E67*U67,2)</f>
        <v>0</v>
      </c>
      <c r="W67" s="219"/>
      <c r="X67" s="219" t="s">
        <v>133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599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4"/>
      <c r="D68" s="244"/>
      <c r="E68" s="244"/>
      <c r="F68" s="244"/>
      <c r="G68" s="244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151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30">
        <v>30</v>
      </c>
      <c r="B69" s="231" t="s">
        <v>656</v>
      </c>
      <c r="C69" s="247" t="s">
        <v>657</v>
      </c>
      <c r="D69" s="232" t="s">
        <v>611</v>
      </c>
      <c r="E69" s="233">
        <v>1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5"/>
      <c r="S69" s="235" t="s">
        <v>131</v>
      </c>
      <c r="T69" s="236" t="s">
        <v>132</v>
      </c>
      <c r="U69" s="219">
        <v>0</v>
      </c>
      <c r="V69" s="219">
        <f>ROUND(E69*U69,2)</f>
        <v>0</v>
      </c>
      <c r="W69" s="219"/>
      <c r="X69" s="219" t="s">
        <v>244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604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4"/>
      <c r="D70" s="244"/>
      <c r="E70" s="244"/>
      <c r="F70" s="244"/>
      <c r="G70" s="244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151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30">
        <v>31</v>
      </c>
      <c r="B71" s="231" t="s">
        <v>658</v>
      </c>
      <c r="C71" s="247" t="s">
        <v>659</v>
      </c>
      <c r="D71" s="232" t="s">
        <v>611</v>
      </c>
      <c r="E71" s="233">
        <v>1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/>
      <c r="S71" s="235" t="s">
        <v>131</v>
      </c>
      <c r="T71" s="236" t="s">
        <v>132</v>
      </c>
      <c r="U71" s="219">
        <v>0</v>
      </c>
      <c r="V71" s="219">
        <f>ROUND(E71*U71,2)</f>
        <v>0</v>
      </c>
      <c r="W71" s="219"/>
      <c r="X71" s="219" t="s">
        <v>244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604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4"/>
      <c r="D72" s="244"/>
      <c r="E72" s="244"/>
      <c r="F72" s="244"/>
      <c r="G72" s="244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151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30">
        <v>32</v>
      </c>
      <c r="B73" s="231" t="s">
        <v>660</v>
      </c>
      <c r="C73" s="247" t="s">
        <v>661</v>
      </c>
      <c r="D73" s="232" t="s">
        <v>611</v>
      </c>
      <c r="E73" s="233">
        <v>1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1.2</v>
      </c>
      <c r="O73" s="235">
        <f>ROUND(E73*N73,2)</f>
        <v>1.2</v>
      </c>
      <c r="P73" s="235">
        <v>0</v>
      </c>
      <c r="Q73" s="235">
        <f>ROUND(E73*P73,2)</f>
        <v>0</v>
      </c>
      <c r="R73" s="235"/>
      <c r="S73" s="235" t="s">
        <v>131</v>
      </c>
      <c r="T73" s="236" t="s">
        <v>132</v>
      </c>
      <c r="U73" s="219">
        <v>0</v>
      </c>
      <c r="V73" s="219">
        <f>ROUND(E73*U73,2)</f>
        <v>0</v>
      </c>
      <c r="W73" s="219"/>
      <c r="X73" s="219" t="s">
        <v>244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604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4"/>
      <c r="D74" s="244"/>
      <c r="E74" s="244"/>
      <c r="F74" s="244"/>
      <c r="G74" s="244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30">
        <v>33</v>
      </c>
      <c r="B75" s="231" t="s">
        <v>662</v>
      </c>
      <c r="C75" s="247" t="s">
        <v>663</v>
      </c>
      <c r="D75" s="232" t="s">
        <v>611</v>
      </c>
      <c r="E75" s="233">
        <v>1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5"/>
      <c r="S75" s="235" t="s">
        <v>131</v>
      </c>
      <c r="T75" s="236" t="s">
        <v>132</v>
      </c>
      <c r="U75" s="219">
        <v>0</v>
      </c>
      <c r="V75" s="219">
        <f>ROUND(E75*U75,2)</f>
        <v>0</v>
      </c>
      <c r="W75" s="219"/>
      <c r="X75" s="219" t="s">
        <v>244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604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4"/>
      <c r="D76" s="244"/>
      <c r="E76" s="244"/>
      <c r="F76" s="244"/>
      <c r="G76" s="244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151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0">
        <v>34</v>
      </c>
      <c r="B77" s="231" t="s">
        <v>664</v>
      </c>
      <c r="C77" s="247" t="s">
        <v>665</v>
      </c>
      <c r="D77" s="232" t="s">
        <v>611</v>
      </c>
      <c r="E77" s="233">
        <v>1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5">
        <v>1.32</v>
      </c>
      <c r="O77" s="235">
        <f>ROUND(E77*N77,2)</f>
        <v>1.32</v>
      </c>
      <c r="P77" s="235">
        <v>0</v>
      </c>
      <c r="Q77" s="235">
        <f>ROUND(E77*P77,2)</f>
        <v>0</v>
      </c>
      <c r="R77" s="235"/>
      <c r="S77" s="235" t="s">
        <v>131</v>
      </c>
      <c r="T77" s="236" t="s">
        <v>132</v>
      </c>
      <c r="U77" s="219">
        <v>0</v>
      </c>
      <c r="V77" s="219">
        <f>ROUND(E77*U77,2)</f>
        <v>0</v>
      </c>
      <c r="W77" s="219"/>
      <c r="X77" s="219" t="s">
        <v>244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604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4"/>
      <c r="D78" s="244"/>
      <c r="E78" s="244"/>
      <c r="F78" s="244"/>
      <c r="G78" s="244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151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22.5" outlineLevel="1" x14ac:dyDescent="0.2">
      <c r="A79" s="230">
        <v>35</v>
      </c>
      <c r="B79" s="231" t="s">
        <v>666</v>
      </c>
      <c r="C79" s="247" t="s">
        <v>667</v>
      </c>
      <c r="D79" s="232" t="s">
        <v>611</v>
      </c>
      <c r="E79" s="233">
        <v>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5"/>
      <c r="S79" s="235" t="s">
        <v>131</v>
      </c>
      <c r="T79" s="236" t="s">
        <v>132</v>
      </c>
      <c r="U79" s="219">
        <v>0</v>
      </c>
      <c r="V79" s="219">
        <f>ROUND(E79*U79,2)</f>
        <v>0</v>
      </c>
      <c r="W79" s="219"/>
      <c r="X79" s="219" t="s">
        <v>244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604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4"/>
      <c r="D80" s="244"/>
      <c r="E80" s="244"/>
      <c r="F80" s="244"/>
      <c r="G80" s="244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151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0">
        <v>36</v>
      </c>
      <c r="B81" s="231" t="s">
        <v>668</v>
      </c>
      <c r="C81" s="247" t="s">
        <v>669</v>
      </c>
      <c r="D81" s="232" t="s">
        <v>611</v>
      </c>
      <c r="E81" s="233">
        <v>1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5">
        <v>0</v>
      </c>
      <c r="O81" s="235">
        <f>ROUND(E81*N81,2)</f>
        <v>0</v>
      </c>
      <c r="P81" s="235">
        <v>0</v>
      </c>
      <c r="Q81" s="235">
        <f>ROUND(E81*P81,2)</f>
        <v>0</v>
      </c>
      <c r="R81" s="235"/>
      <c r="S81" s="235" t="s">
        <v>131</v>
      </c>
      <c r="T81" s="236" t="s">
        <v>132</v>
      </c>
      <c r="U81" s="219">
        <v>0</v>
      </c>
      <c r="V81" s="219">
        <f>ROUND(E81*U81,2)</f>
        <v>0</v>
      </c>
      <c r="W81" s="219"/>
      <c r="X81" s="219" t="s">
        <v>244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604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4"/>
      <c r="E82" s="244"/>
      <c r="F82" s="244"/>
      <c r="G82" s="244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151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0">
        <v>37</v>
      </c>
      <c r="B83" s="231" t="s">
        <v>670</v>
      </c>
      <c r="C83" s="247" t="s">
        <v>671</v>
      </c>
      <c r="D83" s="232" t="s">
        <v>611</v>
      </c>
      <c r="E83" s="233">
        <v>1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0</v>
      </c>
      <c r="O83" s="235">
        <f>ROUND(E83*N83,2)</f>
        <v>0</v>
      </c>
      <c r="P83" s="235">
        <v>0</v>
      </c>
      <c r="Q83" s="235">
        <f>ROUND(E83*P83,2)</f>
        <v>0</v>
      </c>
      <c r="R83" s="235"/>
      <c r="S83" s="235" t="s">
        <v>131</v>
      </c>
      <c r="T83" s="236" t="s">
        <v>132</v>
      </c>
      <c r="U83" s="219">
        <v>0</v>
      </c>
      <c r="V83" s="219">
        <f>ROUND(E83*U83,2)</f>
        <v>0</v>
      </c>
      <c r="W83" s="219"/>
      <c r="X83" s="219" t="s">
        <v>244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604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4"/>
      <c r="E84" s="244"/>
      <c r="F84" s="244"/>
      <c r="G84" s="244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38</v>
      </c>
      <c r="B85" s="231" t="s">
        <v>672</v>
      </c>
      <c r="C85" s="247" t="s">
        <v>673</v>
      </c>
      <c r="D85" s="232" t="s">
        <v>611</v>
      </c>
      <c r="E85" s="233">
        <v>1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5"/>
      <c r="S85" s="235" t="s">
        <v>131</v>
      </c>
      <c r="T85" s="236" t="s">
        <v>132</v>
      </c>
      <c r="U85" s="219">
        <v>0</v>
      </c>
      <c r="V85" s="219">
        <f>ROUND(E85*U85,2)</f>
        <v>0</v>
      </c>
      <c r="W85" s="219"/>
      <c r="X85" s="219" t="s">
        <v>244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604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4"/>
      <c r="E86" s="244"/>
      <c r="F86" s="244"/>
      <c r="G86" s="244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151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0">
        <v>39</v>
      </c>
      <c r="B87" s="231" t="s">
        <v>674</v>
      </c>
      <c r="C87" s="247" t="s">
        <v>675</v>
      </c>
      <c r="D87" s="232" t="s">
        <v>611</v>
      </c>
      <c r="E87" s="233">
        <v>1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7.9000000000000001E-2</v>
      </c>
      <c r="O87" s="235">
        <f>ROUND(E87*N87,2)</f>
        <v>0.08</v>
      </c>
      <c r="P87" s="235">
        <v>0</v>
      </c>
      <c r="Q87" s="235">
        <f>ROUND(E87*P87,2)</f>
        <v>0</v>
      </c>
      <c r="R87" s="235"/>
      <c r="S87" s="235" t="s">
        <v>131</v>
      </c>
      <c r="T87" s="236" t="s">
        <v>132</v>
      </c>
      <c r="U87" s="219">
        <v>0</v>
      </c>
      <c r="V87" s="219">
        <f>ROUND(E87*U87,2)</f>
        <v>0</v>
      </c>
      <c r="W87" s="219"/>
      <c r="X87" s="219" t="s">
        <v>244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604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4"/>
      <c r="E88" s="244"/>
      <c r="F88" s="244"/>
      <c r="G88" s="244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151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30">
        <v>40</v>
      </c>
      <c r="B89" s="231" t="s">
        <v>676</v>
      </c>
      <c r="C89" s="247" t="s">
        <v>677</v>
      </c>
      <c r="D89" s="232" t="s">
        <v>611</v>
      </c>
      <c r="E89" s="233">
        <v>1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8.1000000000000003E-2</v>
      </c>
      <c r="O89" s="235">
        <f>ROUND(E89*N89,2)</f>
        <v>0.08</v>
      </c>
      <c r="P89" s="235">
        <v>0</v>
      </c>
      <c r="Q89" s="235">
        <f>ROUND(E89*P89,2)</f>
        <v>0</v>
      </c>
      <c r="R89" s="235"/>
      <c r="S89" s="235" t="s">
        <v>131</v>
      </c>
      <c r="T89" s="236" t="s">
        <v>132</v>
      </c>
      <c r="U89" s="219">
        <v>0</v>
      </c>
      <c r="V89" s="219">
        <f>ROUND(E89*U89,2)</f>
        <v>0</v>
      </c>
      <c r="W89" s="219"/>
      <c r="X89" s="219" t="s">
        <v>244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604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4"/>
      <c r="D90" s="244"/>
      <c r="E90" s="244"/>
      <c r="F90" s="244"/>
      <c r="G90" s="244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151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41</v>
      </c>
      <c r="B91" s="231" t="s">
        <v>678</v>
      </c>
      <c r="C91" s="247" t="s">
        <v>679</v>
      </c>
      <c r="D91" s="232" t="s">
        <v>611</v>
      </c>
      <c r="E91" s="233">
        <v>1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8.6999999999999994E-2</v>
      </c>
      <c r="O91" s="235">
        <f>ROUND(E91*N91,2)</f>
        <v>0.09</v>
      </c>
      <c r="P91" s="235">
        <v>0</v>
      </c>
      <c r="Q91" s="235">
        <f>ROUND(E91*P91,2)</f>
        <v>0</v>
      </c>
      <c r="R91" s="235"/>
      <c r="S91" s="235" t="s">
        <v>131</v>
      </c>
      <c r="T91" s="236" t="s">
        <v>132</v>
      </c>
      <c r="U91" s="219">
        <v>0</v>
      </c>
      <c r="V91" s="219">
        <f>ROUND(E91*U91,2)</f>
        <v>0</v>
      </c>
      <c r="W91" s="219"/>
      <c r="X91" s="219" t="s">
        <v>244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604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4"/>
      <c r="D92" s="244"/>
      <c r="E92" s="244"/>
      <c r="F92" s="244"/>
      <c r="G92" s="244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42</v>
      </c>
      <c r="B93" s="231" t="s">
        <v>680</v>
      </c>
      <c r="C93" s="247" t="s">
        <v>681</v>
      </c>
      <c r="D93" s="232" t="s">
        <v>611</v>
      </c>
      <c r="E93" s="233">
        <v>1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0.68</v>
      </c>
      <c r="O93" s="235">
        <f>ROUND(E93*N93,2)</f>
        <v>0.68</v>
      </c>
      <c r="P93" s="235">
        <v>0</v>
      </c>
      <c r="Q93" s="235">
        <f>ROUND(E93*P93,2)</f>
        <v>0</v>
      </c>
      <c r="R93" s="235"/>
      <c r="S93" s="235" t="s">
        <v>131</v>
      </c>
      <c r="T93" s="236" t="s">
        <v>132</v>
      </c>
      <c r="U93" s="219">
        <v>0</v>
      </c>
      <c r="V93" s="219">
        <f>ROUND(E93*U93,2)</f>
        <v>0</v>
      </c>
      <c r="W93" s="219"/>
      <c r="X93" s="219" t="s">
        <v>244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604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4"/>
      <c r="D94" s="244"/>
      <c r="E94" s="244"/>
      <c r="F94" s="244"/>
      <c r="G94" s="244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22.5" outlineLevel="1" x14ac:dyDescent="0.2">
      <c r="A95" s="230">
        <v>43</v>
      </c>
      <c r="B95" s="231" t="s">
        <v>682</v>
      </c>
      <c r="C95" s="247" t="s">
        <v>683</v>
      </c>
      <c r="D95" s="232" t="s">
        <v>611</v>
      </c>
      <c r="E95" s="233">
        <v>1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0.122</v>
      </c>
      <c r="O95" s="235">
        <f>ROUND(E95*N95,2)</f>
        <v>0.12</v>
      </c>
      <c r="P95" s="235">
        <v>0</v>
      </c>
      <c r="Q95" s="235">
        <f>ROUND(E95*P95,2)</f>
        <v>0</v>
      </c>
      <c r="R95" s="235"/>
      <c r="S95" s="235" t="s">
        <v>131</v>
      </c>
      <c r="T95" s="236" t="s">
        <v>132</v>
      </c>
      <c r="U95" s="219">
        <v>0</v>
      </c>
      <c r="V95" s="219">
        <f>ROUND(E95*U95,2)</f>
        <v>0</v>
      </c>
      <c r="W95" s="219"/>
      <c r="X95" s="219" t="s">
        <v>244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604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4"/>
      <c r="D96" s="244"/>
      <c r="E96" s="244"/>
      <c r="F96" s="244"/>
      <c r="G96" s="244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151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44</v>
      </c>
      <c r="B97" s="231" t="s">
        <v>684</v>
      </c>
      <c r="C97" s="247" t="s">
        <v>685</v>
      </c>
      <c r="D97" s="232" t="s">
        <v>611</v>
      </c>
      <c r="E97" s="233">
        <v>1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8.7999999999999995E-2</v>
      </c>
      <c r="O97" s="235">
        <f>ROUND(E97*N97,2)</f>
        <v>0.09</v>
      </c>
      <c r="P97" s="235">
        <v>0</v>
      </c>
      <c r="Q97" s="235">
        <f>ROUND(E97*P97,2)</f>
        <v>0</v>
      </c>
      <c r="R97" s="235"/>
      <c r="S97" s="235" t="s">
        <v>131</v>
      </c>
      <c r="T97" s="236" t="s">
        <v>132</v>
      </c>
      <c r="U97" s="219">
        <v>0</v>
      </c>
      <c r="V97" s="219">
        <f>ROUND(E97*U97,2)</f>
        <v>0</v>
      </c>
      <c r="W97" s="219"/>
      <c r="X97" s="219" t="s">
        <v>244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604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4"/>
      <c r="D98" s="244"/>
      <c r="E98" s="244"/>
      <c r="F98" s="244"/>
      <c r="G98" s="244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151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0">
        <v>45</v>
      </c>
      <c r="B99" s="231" t="s">
        <v>686</v>
      </c>
      <c r="C99" s="247" t="s">
        <v>687</v>
      </c>
      <c r="D99" s="232" t="s">
        <v>611</v>
      </c>
      <c r="E99" s="233">
        <v>1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5">
        <v>8.4000000000000005E-2</v>
      </c>
      <c r="O99" s="235">
        <f>ROUND(E99*N99,2)</f>
        <v>0.08</v>
      </c>
      <c r="P99" s="235">
        <v>0</v>
      </c>
      <c r="Q99" s="235">
        <f>ROUND(E99*P99,2)</f>
        <v>0</v>
      </c>
      <c r="R99" s="235"/>
      <c r="S99" s="235" t="s">
        <v>131</v>
      </c>
      <c r="T99" s="236" t="s">
        <v>132</v>
      </c>
      <c r="U99" s="219">
        <v>0</v>
      </c>
      <c r="V99" s="219">
        <f>ROUND(E99*U99,2)</f>
        <v>0</v>
      </c>
      <c r="W99" s="219"/>
      <c r="X99" s="219" t="s">
        <v>244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604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4"/>
      <c r="D100" s="244"/>
      <c r="E100" s="244"/>
      <c r="F100" s="244"/>
      <c r="G100" s="244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151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30">
        <v>46</v>
      </c>
      <c r="B101" s="231" t="s">
        <v>688</v>
      </c>
      <c r="C101" s="247" t="s">
        <v>689</v>
      </c>
      <c r="D101" s="232" t="s">
        <v>611</v>
      </c>
      <c r="E101" s="233">
        <v>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7.0000000000000007E-2</v>
      </c>
      <c r="O101" s="235">
        <f>ROUND(E101*N101,2)</f>
        <v>7.0000000000000007E-2</v>
      </c>
      <c r="P101" s="235">
        <v>0</v>
      </c>
      <c r="Q101" s="235">
        <f>ROUND(E101*P101,2)</f>
        <v>0</v>
      </c>
      <c r="R101" s="235"/>
      <c r="S101" s="235" t="s">
        <v>131</v>
      </c>
      <c r="T101" s="236" t="s">
        <v>132</v>
      </c>
      <c r="U101" s="219">
        <v>0</v>
      </c>
      <c r="V101" s="219">
        <f>ROUND(E101*U101,2)</f>
        <v>0</v>
      </c>
      <c r="W101" s="219"/>
      <c r="X101" s="219" t="s">
        <v>244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604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4"/>
      <c r="D102" s="244"/>
      <c r="E102" s="244"/>
      <c r="F102" s="244"/>
      <c r="G102" s="244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151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47</v>
      </c>
      <c r="B103" s="231" t="s">
        <v>690</v>
      </c>
      <c r="C103" s="247" t="s">
        <v>691</v>
      </c>
      <c r="D103" s="232" t="s">
        <v>611</v>
      </c>
      <c r="E103" s="233">
        <v>1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4.3999999999999997E-2</v>
      </c>
      <c r="O103" s="235">
        <f>ROUND(E103*N103,2)</f>
        <v>0.04</v>
      </c>
      <c r="P103" s="235">
        <v>0</v>
      </c>
      <c r="Q103" s="235">
        <f>ROUND(E103*P103,2)</f>
        <v>0</v>
      </c>
      <c r="R103" s="235"/>
      <c r="S103" s="235" t="s">
        <v>131</v>
      </c>
      <c r="T103" s="236" t="s">
        <v>132</v>
      </c>
      <c r="U103" s="219">
        <v>0</v>
      </c>
      <c r="V103" s="219">
        <f>ROUND(E103*U103,2)</f>
        <v>0</v>
      </c>
      <c r="W103" s="219"/>
      <c r="X103" s="219" t="s">
        <v>244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604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4"/>
      <c r="D104" s="244"/>
      <c r="E104" s="244"/>
      <c r="F104" s="244"/>
      <c r="G104" s="244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151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0">
        <v>48</v>
      </c>
      <c r="B105" s="231" t="s">
        <v>692</v>
      </c>
      <c r="C105" s="247" t="s">
        <v>693</v>
      </c>
      <c r="D105" s="232" t="s">
        <v>611</v>
      </c>
      <c r="E105" s="233">
        <v>1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8.5000000000000006E-2</v>
      </c>
      <c r="O105" s="235">
        <f>ROUND(E105*N105,2)</f>
        <v>0.09</v>
      </c>
      <c r="P105" s="235">
        <v>0</v>
      </c>
      <c r="Q105" s="235">
        <f>ROUND(E105*P105,2)</f>
        <v>0</v>
      </c>
      <c r="R105" s="235"/>
      <c r="S105" s="235" t="s">
        <v>131</v>
      </c>
      <c r="T105" s="236" t="s">
        <v>132</v>
      </c>
      <c r="U105" s="219">
        <v>0</v>
      </c>
      <c r="V105" s="219">
        <f>ROUND(E105*U105,2)</f>
        <v>0</v>
      </c>
      <c r="W105" s="219"/>
      <c r="X105" s="219" t="s">
        <v>244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604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4"/>
      <c r="D106" s="244"/>
      <c r="E106" s="244"/>
      <c r="F106" s="244"/>
      <c r="G106" s="244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151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0">
        <v>49</v>
      </c>
      <c r="B107" s="231" t="s">
        <v>694</v>
      </c>
      <c r="C107" s="247" t="s">
        <v>695</v>
      </c>
      <c r="D107" s="232" t="s">
        <v>611</v>
      </c>
      <c r="E107" s="233">
        <v>1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5">
        <v>0.13800000000000001</v>
      </c>
      <c r="O107" s="235">
        <f>ROUND(E107*N107,2)</f>
        <v>0.14000000000000001</v>
      </c>
      <c r="P107" s="235">
        <v>0</v>
      </c>
      <c r="Q107" s="235">
        <f>ROUND(E107*P107,2)</f>
        <v>0</v>
      </c>
      <c r="R107" s="235"/>
      <c r="S107" s="235" t="s">
        <v>131</v>
      </c>
      <c r="T107" s="236" t="s">
        <v>132</v>
      </c>
      <c r="U107" s="219">
        <v>0</v>
      </c>
      <c r="V107" s="219">
        <f>ROUND(E107*U107,2)</f>
        <v>0</v>
      </c>
      <c r="W107" s="219"/>
      <c r="X107" s="219" t="s">
        <v>244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604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4"/>
      <c r="D108" s="244"/>
      <c r="E108" s="244"/>
      <c r="F108" s="244"/>
      <c r="G108" s="244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0">
        <v>50</v>
      </c>
      <c r="B109" s="231" t="s">
        <v>696</v>
      </c>
      <c r="C109" s="247" t="s">
        <v>697</v>
      </c>
      <c r="D109" s="232" t="s">
        <v>611</v>
      </c>
      <c r="E109" s="233">
        <v>1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0.11899999999999999</v>
      </c>
      <c r="O109" s="235">
        <f>ROUND(E109*N109,2)</f>
        <v>0.12</v>
      </c>
      <c r="P109" s="235">
        <v>0</v>
      </c>
      <c r="Q109" s="235">
        <f>ROUND(E109*P109,2)</f>
        <v>0</v>
      </c>
      <c r="R109" s="235"/>
      <c r="S109" s="235" t="s">
        <v>131</v>
      </c>
      <c r="T109" s="236" t="s">
        <v>132</v>
      </c>
      <c r="U109" s="219">
        <v>0</v>
      </c>
      <c r="V109" s="219">
        <f>ROUND(E109*U109,2)</f>
        <v>0</v>
      </c>
      <c r="W109" s="219"/>
      <c r="X109" s="219" t="s">
        <v>244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604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4"/>
      <c r="D110" s="244"/>
      <c r="E110" s="244"/>
      <c r="F110" s="244"/>
      <c r="G110" s="244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151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0">
        <v>51</v>
      </c>
      <c r="B111" s="231" t="s">
        <v>698</v>
      </c>
      <c r="C111" s="247" t="s">
        <v>699</v>
      </c>
      <c r="D111" s="232" t="s">
        <v>611</v>
      </c>
      <c r="E111" s="233">
        <v>1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8.4000000000000005E-2</v>
      </c>
      <c r="O111" s="235">
        <f>ROUND(E111*N111,2)</f>
        <v>0.08</v>
      </c>
      <c r="P111" s="235">
        <v>0</v>
      </c>
      <c r="Q111" s="235">
        <f>ROUND(E111*P111,2)</f>
        <v>0</v>
      </c>
      <c r="R111" s="235"/>
      <c r="S111" s="235" t="s">
        <v>131</v>
      </c>
      <c r="T111" s="236" t="s">
        <v>132</v>
      </c>
      <c r="U111" s="219">
        <v>0</v>
      </c>
      <c r="V111" s="219">
        <f>ROUND(E111*U111,2)</f>
        <v>0</v>
      </c>
      <c r="W111" s="219"/>
      <c r="X111" s="219" t="s">
        <v>244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604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4"/>
      <c r="D112" s="244"/>
      <c r="E112" s="244"/>
      <c r="F112" s="244"/>
      <c r="G112" s="244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0">
        <v>52</v>
      </c>
      <c r="B113" s="231" t="s">
        <v>700</v>
      </c>
      <c r="C113" s="247" t="s">
        <v>701</v>
      </c>
      <c r="D113" s="232" t="s">
        <v>611</v>
      </c>
      <c r="E113" s="233">
        <v>1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5.0999999999999997E-2</v>
      </c>
      <c r="O113" s="235">
        <f>ROUND(E113*N113,2)</f>
        <v>0.05</v>
      </c>
      <c r="P113" s="235">
        <v>0</v>
      </c>
      <c r="Q113" s="235">
        <f>ROUND(E113*P113,2)</f>
        <v>0</v>
      </c>
      <c r="R113" s="235"/>
      <c r="S113" s="235" t="s">
        <v>131</v>
      </c>
      <c r="T113" s="236" t="s">
        <v>132</v>
      </c>
      <c r="U113" s="219">
        <v>0</v>
      </c>
      <c r="V113" s="219">
        <f>ROUND(E113*U113,2)</f>
        <v>0</v>
      </c>
      <c r="W113" s="219"/>
      <c r="X113" s="219" t="s">
        <v>244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604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4"/>
      <c r="D114" s="244"/>
      <c r="E114" s="244"/>
      <c r="F114" s="244"/>
      <c r="G114" s="244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151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30">
        <v>53</v>
      </c>
      <c r="B115" s="231" t="s">
        <v>702</v>
      </c>
      <c r="C115" s="247" t="s">
        <v>703</v>
      </c>
      <c r="D115" s="232" t="s">
        <v>611</v>
      </c>
      <c r="E115" s="233">
        <v>1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0.02</v>
      </c>
      <c r="O115" s="235">
        <f>ROUND(E115*N115,2)</f>
        <v>0.02</v>
      </c>
      <c r="P115" s="235">
        <v>0</v>
      </c>
      <c r="Q115" s="235">
        <f>ROUND(E115*P115,2)</f>
        <v>0</v>
      </c>
      <c r="R115" s="235"/>
      <c r="S115" s="235" t="s">
        <v>131</v>
      </c>
      <c r="T115" s="236" t="s">
        <v>132</v>
      </c>
      <c r="U115" s="219">
        <v>0</v>
      </c>
      <c r="V115" s="219">
        <f>ROUND(E115*U115,2)</f>
        <v>0</v>
      </c>
      <c r="W115" s="219"/>
      <c r="X115" s="219" t="s">
        <v>244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604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4"/>
      <c r="D116" s="244"/>
      <c r="E116" s="244"/>
      <c r="F116" s="244"/>
      <c r="G116" s="244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151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30">
        <v>54</v>
      </c>
      <c r="B117" s="231" t="s">
        <v>704</v>
      </c>
      <c r="C117" s="247" t="s">
        <v>705</v>
      </c>
      <c r="D117" s="232" t="s">
        <v>611</v>
      </c>
      <c r="E117" s="233">
        <v>1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3.3000000000000002E-2</v>
      </c>
      <c r="O117" s="235">
        <f>ROUND(E117*N117,2)</f>
        <v>0.03</v>
      </c>
      <c r="P117" s="235">
        <v>0</v>
      </c>
      <c r="Q117" s="235">
        <f>ROUND(E117*P117,2)</f>
        <v>0</v>
      </c>
      <c r="R117" s="235"/>
      <c r="S117" s="235" t="s">
        <v>131</v>
      </c>
      <c r="T117" s="236" t="s">
        <v>132</v>
      </c>
      <c r="U117" s="219">
        <v>0</v>
      </c>
      <c r="V117" s="219">
        <f>ROUND(E117*U117,2)</f>
        <v>0</v>
      </c>
      <c r="W117" s="219"/>
      <c r="X117" s="219" t="s">
        <v>244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604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4"/>
      <c r="D118" s="244"/>
      <c r="E118" s="244"/>
      <c r="F118" s="244"/>
      <c r="G118" s="244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151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30">
        <v>55</v>
      </c>
      <c r="B119" s="231" t="s">
        <v>706</v>
      </c>
      <c r="C119" s="247" t="s">
        <v>707</v>
      </c>
      <c r="D119" s="232" t="s">
        <v>611</v>
      </c>
      <c r="E119" s="233">
        <v>1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2.5999999999999999E-2</v>
      </c>
      <c r="O119" s="235">
        <f>ROUND(E119*N119,2)</f>
        <v>0.03</v>
      </c>
      <c r="P119" s="235">
        <v>0</v>
      </c>
      <c r="Q119" s="235">
        <f>ROUND(E119*P119,2)</f>
        <v>0</v>
      </c>
      <c r="R119" s="235"/>
      <c r="S119" s="235" t="s">
        <v>131</v>
      </c>
      <c r="T119" s="236" t="s">
        <v>132</v>
      </c>
      <c r="U119" s="219">
        <v>0</v>
      </c>
      <c r="V119" s="219">
        <f>ROUND(E119*U119,2)</f>
        <v>0</v>
      </c>
      <c r="W119" s="219"/>
      <c r="X119" s="219" t="s">
        <v>244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604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4"/>
      <c r="D120" s="244"/>
      <c r="E120" s="244"/>
      <c r="F120" s="244"/>
      <c r="G120" s="244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151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30">
        <v>56</v>
      </c>
      <c r="B121" s="231" t="s">
        <v>708</v>
      </c>
      <c r="C121" s="247" t="s">
        <v>709</v>
      </c>
      <c r="D121" s="232" t="s">
        <v>611</v>
      </c>
      <c r="E121" s="233">
        <v>1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3.6999999999999998E-2</v>
      </c>
      <c r="O121" s="235">
        <f>ROUND(E121*N121,2)</f>
        <v>0.04</v>
      </c>
      <c r="P121" s="235">
        <v>0</v>
      </c>
      <c r="Q121" s="235">
        <f>ROUND(E121*P121,2)</f>
        <v>0</v>
      </c>
      <c r="R121" s="235"/>
      <c r="S121" s="235" t="s">
        <v>131</v>
      </c>
      <c r="T121" s="236" t="s">
        <v>132</v>
      </c>
      <c r="U121" s="219">
        <v>0</v>
      </c>
      <c r="V121" s="219">
        <f>ROUND(E121*U121,2)</f>
        <v>0</v>
      </c>
      <c r="W121" s="219"/>
      <c r="X121" s="219" t="s">
        <v>244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604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4"/>
      <c r="D122" s="244"/>
      <c r="E122" s="244"/>
      <c r="F122" s="244"/>
      <c r="G122" s="244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151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30">
        <v>57</v>
      </c>
      <c r="B123" s="231" t="s">
        <v>710</v>
      </c>
      <c r="C123" s="247" t="s">
        <v>711</v>
      </c>
      <c r="D123" s="232" t="s">
        <v>611</v>
      </c>
      <c r="E123" s="233">
        <v>1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0.08</v>
      </c>
      <c r="O123" s="235">
        <f>ROUND(E123*N123,2)</f>
        <v>0.08</v>
      </c>
      <c r="P123" s="235">
        <v>0</v>
      </c>
      <c r="Q123" s="235">
        <f>ROUND(E123*P123,2)</f>
        <v>0</v>
      </c>
      <c r="R123" s="235"/>
      <c r="S123" s="235" t="s">
        <v>131</v>
      </c>
      <c r="T123" s="236" t="s">
        <v>132</v>
      </c>
      <c r="U123" s="219">
        <v>0</v>
      </c>
      <c r="V123" s="219">
        <f>ROUND(E123*U123,2)</f>
        <v>0</v>
      </c>
      <c r="W123" s="219"/>
      <c r="X123" s="219" t="s">
        <v>244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604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4"/>
      <c r="D124" s="244"/>
      <c r="E124" s="244"/>
      <c r="F124" s="244"/>
      <c r="G124" s="244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151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30">
        <v>58</v>
      </c>
      <c r="B125" s="231" t="s">
        <v>712</v>
      </c>
      <c r="C125" s="247" t="s">
        <v>713</v>
      </c>
      <c r="D125" s="232" t="s">
        <v>611</v>
      </c>
      <c r="E125" s="233">
        <v>1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8.8999999999999996E-2</v>
      </c>
      <c r="O125" s="235">
        <f>ROUND(E125*N125,2)</f>
        <v>0.09</v>
      </c>
      <c r="P125" s="235">
        <v>0</v>
      </c>
      <c r="Q125" s="235">
        <f>ROUND(E125*P125,2)</f>
        <v>0</v>
      </c>
      <c r="R125" s="235"/>
      <c r="S125" s="235" t="s">
        <v>131</v>
      </c>
      <c r="T125" s="236" t="s">
        <v>132</v>
      </c>
      <c r="U125" s="219">
        <v>0</v>
      </c>
      <c r="V125" s="219">
        <f>ROUND(E125*U125,2)</f>
        <v>0</v>
      </c>
      <c r="W125" s="219"/>
      <c r="X125" s="219" t="s">
        <v>244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604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4"/>
      <c r="D126" s="244"/>
      <c r="E126" s="244"/>
      <c r="F126" s="244"/>
      <c r="G126" s="244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151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30">
        <v>59</v>
      </c>
      <c r="B127" s="231" t="s">
        <v>714</v>
      </c>
      <c r="C127" s="247" t="s">
        <v>715</v>
      </c>
      <c r="D127" s="232" t="s">
        <v>271</v>
      </c>
      <c r="E127" s="233">
        <v>16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5"/>
      <c r="S127" s="235" t="s">
        <v>131</v>
      </c>
      <c r="T127" s="236" t="s">
        <v>132</v>
      </c>
      <c r="U127" s="219">
        <v>0</v>
      </c>
      <c r="V127" s="219">
        <f>ROUND(E127*U127,2)</f>
        <v>0</v>
      </c>
      <c r="W127" s="219"/>
      <c r="X127" s="219" t="s">
        <v>244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604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4"/>
      <c r="D128" s="244"/>
      <c r="E128" s="244"/>
      <c r="F128" s="244"/>
      <c r="G128" s="244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151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0">
        <v>60</v>
      </c>
      <c r="B129" s="231" t="s">
        <v>716</v>
      </c>
      <c r="C129" s="247" t="s">
        <v>717</v>
      </c>
      <c r="D129" s="232" t="s">
        <v>271</v>
      </c>
      <c r="E129" s="233">
        <v>16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/>
      <c r="S129" s="235" t="s">
        <v>131</v>
      </c>
      <c r="T129" s="236" t="s">
        <v>132</v>
      </c>
      <c r="U129" s="219">
        <v>0</v>
      </c>
      <c r="V129" s="219">
        <f>ROUND(E129*U129,2)</f>
        <v>0</v>
      </c>
      <c r="W129" s="219"/>
      <c r="X129" s="219" t="s">
        <v>244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604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4"/>
      <c r="D130" s="244"/>
      <c r="E130" s="244"/>
      <c r="F130" s="244"/>
      <c r="G130" s="244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151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30">
        <v>61</v>
      </c>
      <c r="B131" s="231" t="s">
        <v>718</v>
      </c>
      <c r="C131" s="247" t="s">
        <v>719</v>
      </c>
      <c r="D131" s="232" t="s">
        <v>271</v>
      </c>
      <c r="E131" s="233">
        <v>24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5"/>
      <c r="S131" s="235" t="s">
        <v>131</v>
      </c>
      <c r="T131" s="236" t="s">
        <v>132</v>
      </c>
      <c r="U131" s="219">
        <v>0</v>
      </c>
      <c r="V131" s="219">
        <f>ROUND(E131*U131,2)</f>
        <v>0</v>
      </c>
      <c r="W131" s="219"/>
      <c r="X131" s="219" t="s">
        <v>244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604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4"/>
      <c r="D132" s="244"/>
      <c r="E132" s="244"/>
      <c r="F132" s="244"/>
      <c r="G132" s="244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151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0">
        <v>62</v>
      </c>
      <c r="B133" s="231" t="s">
        <v>720</v>
      </c>
      <c r="C133" s="247" t="s">
        <v>721</v>
      </c>
      <c r="D133" s="232" t="s">
        <v>271</v>
      </c>
      <c r="E133" s="233">
        <v>24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5"/>
      <c r="S133" s="235" t="s">
        <v>131</v>
      </c>
      <c r="T133" s="236" t="s">
        <v>132</v>
      </c>
      <c r="U133" s="219">
        <v>0</v>
      </c>
      <c r="V133" s="219">
        <f>ROUND(E133*U133,2)</f>
        <v>0</v>
      </c>
      <c r="W133" s="219"/>
      <c r="X133" s="219" t="s">
        <v>244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604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4"/>
      <c r="D134" s="244"/>
      <c r="E134" s="244"/>
      <c r="F134" s="244"/>
      <c r="G134" s="244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151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x14ac:dyDescent="0.2">
      <c r="A135" s="3"/>
      <c r="B135" s="4"/>
      <c r="C135" s="256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115</v>
      </c>
    </row>
    <row r="136" spans="1:60" x14ac:dyDescent="0.2">
      <c r="A136" s="212"/>
      <c r="B136" s="213" t="s">
        <v>29</v>
      </c>
      <c r="C136" s="257"/>
      <c r="D136" s="214"/>
      <c r="E136" s="215"/>
      <c r="F136" s="215"/>
      <c r="G136" s="245">
        <f>G8+G22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439</v>
      </c>
    </row>
    <row r="137" spans="1:60" x14ac:dyDescent="0.2">
      <c r="C137" s="258"/>
      <c r="D137" s="10"/>
      <c r="AG137" t="s">
        <v>440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67">
    <mergeCell ref="C134:G13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SO 01 D.1.1 Pol</vt:lpstr>
      <vt:lpstr>SO 01 D.1.4 Pol</vt:lpstr>
      <vt:lpstr>SO 02 D.1.1 Pol</vt:lpstr>
      <vt:lpstr>SO 03 SO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'SO 01 D.1.4 Pol'!Názvy_tisku</vt:lpstr>
      <vt:lpstr>'SO 02 D.1.1 Pol'!Názvy_tisku</vt:lpstr>
      <vt:lpstr>'SO 03 SO 03 Pol'!Názvy_tisku</vt:lpstr>
      <vt:lpstr>oadresa</vt:lpstr>
      <vt:lpstr>Stavba!Objednatel</vt:lpstr>
      <vt:lpstr>Stavba!Objekt</vt:lpstr>
      <vt:lpstr>'SO 01 D.1.1 Pol'!Oblast_tisku</vt:lpstr>
      <vt:lpstr>'SO 01 D.1.4 Pol'!Oblast_tisku</vt:lpstr>
      <vt:lpstr>'SO 02 D.1.1 Pol'!Oblast_tisku</vt:lpstr>
      <vt:lpstr>'SO 03 SO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2021-11-16T10:51:46Z</dcterms:modified>
</cp:coreProperties>
</file>