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List1" sheetId="1" r:id="rId1"/>
  </sheets>
  <definedNames>
    <definedName name="_xlnm.Print_Area" localSheetId="0">'List1'!$A$1:$F$160</definedName>
  </definedNames>
  <calcPr calcId="15251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<sst xmlns="http://schemas.openxmlformats.org/spreadsheetml/2006/main" count="341" uniqueCount="159">
  <si>
    <t>číslo položky</t>
  </si>
  <si>
    <t>popis prací a dodávek</t>
  </si>
  <si>
    <t>jedn.</t>
  </si>
  <si>
    <t>ks</t>
  </si>
  <si>
    <t>cena za ks</t>
  </si>
  <si>
    <t>cena celkem</t>
  </si>
  <si>
    <t>PJ1 RUČNÍ TAH 200kg</t>
  </si>
  <si>
    <t>komplet</t>
  </si>
  <si>
    <t>10</t>
  </si>
  <si>
    <t>01</t>
  </si>
  <si>
    <t>Tahová tyč</t>
  </si>
  <si>
    <t>- tahová tyč L=16000mm (1x Jakl 80x40x2, 2x spojka tyče, 2x boční plastové ucpávky)</t>
  </si>
  <si>
    <t>sada</t>
  </si>
  <si>
    <t>- závěs tahové tyče naležato (1x napínací šroub M10 včetně závlaček, 1x objímka napínacího šroubu, 1x objímka převáděcí kladičky, 1x očnice pro lano Ø6mm, 3x lanová svorka)</t>
  </si>
  <si>
    <t>40</t>
  </si>
  <si>
    <t>02</t>
  </si>
  <si>
    <t>Pohon</t>
  </si>
  <si>
    <t xml:space="preserve"> - divadelní ruční vrátek s brzdou, nosnost 300kg, zdvih 10m</t>
  </si>
  <si>
    <t>- konzola vrátku (L50x50x5)</t>
  </si>
  <si>
    <t>kg</t>
  </si>
  <si>
    <t>250</t>
  </si>
  <si>
    <t>- chemická kotva M12</t>
  </si>
  <si>
    <t>03</t>
  </si>
  <si>
    <t>Kladky</t>
  </si>
  <si>
    <t>- svodová kladka Ø150mm, 1-žlábková, podvěsná, pro lano Ø6mm</t>
  </si>
  <si>
    <t>- svodová kladka Ø150mm, 2-žlábková, podvěsná, pro lano Ø6mm</t>
  </si>
  <si>
    <t>- svodová kladka Ø150mm, 3-žlábková, podvěsná, pro lano Ø6mm</t>
  </si>
  <si>
    <t>- svodová kladka Ø150mm, 4-žlábková, podvěsná, pro lano Ø6mm</t>
  </si>
  <si>
    <t>- převáděcí kladka Ø150mm, 4-žlábková, podvěsná, pro lano Ø6mm</t>
  </si>
  <si>
    <t>- hlavní kladka Ø150mm, 4-žlábková, podvěsná, pro lano Ø6mm</t>
  </si>
  <si>
    <t>4</t>
  </si>
  <si>
    <t>04</t>
  </si>
  <si>
    <t>Vedení</t>
  </si>
  <si>
    <t>- vedeni tahového klouzátka (C-profil L=7650mm)</t>
  </si>
  <si>
    <t>- tahové klouzátka (vodící profil se dvěma čepy s drážkami pro uchycení tažného a nosných lan)</t>
  </si>
  <si>
    <t>- 50x konzola vedení (L40x40x4, plech tl.8mm)</t>
  </si>
  <si>
    <t>95</t>
  </si>
  <si>
    <t>- chemická kotva M10</t>
  </si>
  <si>
    <t>100</t>
  </si>
  <si>
    <t>05</t>
  </si>
  <si>
    <t>Lano</t>
  </si>
  <si>
    <t>- tažné ocelové lano Ø8mm, min.25kN, 1960MPa</t>
  </si>
  <si>
    <t>m</t>
  </si>
  <si>
    <t>120</t>
  </si>
  <si>
    <t>- nosné ocelové lano Ø6mm, min.20kN, 1960MPa</t>
  </si>
  <si>
    <t>960</t>
  </si>
  <si>
    <t>06</t>
  </si>
  <si>
    <t>Příslušenství</t>
  </si>
  <si>
    <t>- pomocný kotevní materiál, nátěr, spojovací materiál</t>
  </si>
  <si>
    <t>PJ2 PŘEVĚŠOVACÍ BATERIE O NOSNOSTI 100kg</t>
  </si>
  <si>
    <t>1</t>
  </si>
  <si>
    <t>Rám baterie</t>
  </si>
  <si>
    <t>- tyč L=16000mm (Jakl 80x40x2, 2x spojka tyče, 2x boční plastové ucpávky, 21x navařený šroub, 8x závěs s aretačním šroubem pro uchycení k tahové tyči)</t>
  </si>
  <si>
    <t>Elektroinstalace baterie</t>
  </si>
  <si>
    <t>- elektroinstalace baterie</t>
  </si>
  <si>
    <t>- pomocný materiál, nátěr, spojovací materiál</t>
  </si>
  <si>
    <t>PJ3 ROZHRNOVANÁ OPONA</t>
  </si>
  <si>
    <t>(motoricky ovládaná, rychlost 1 m/s)</t>
  </si>
  <si>
    <t>Oponová dráha</t>
  </si>
  <si>
    <t>- oponová dráha dělená s překrytím 1m, L=18m</t>
  </si>
  <si>
    <t>- nosná OK pro dráhu</t>
  </si>
  <si>
    <t>245</t>
  </si>
  <si>
    <t xml:space="preserve"> - pohonová jednotka ( elektropřevodovka, lanovnice, převáděcí kladky, vratná kladka s napínáním, koncové vypínače poloh)</t>
  </si>
  <si>
    <t>Běžky</t>
  </si>
  <si>
    <t>- běžka hlavní se svorkami pro lano</t>
  </si>
  <si>
    <t>2</t>
  </si>
  <si>
    <t xml:space="preserve">- běžka </t>
  </si>
  <si>
    <t>50</t>
  </si>
  <si>
    <t>Harlekýn</t>
  </si>
  <si>
    <t>- nosná trubka s konzolemi (TrØ38x2, L40x40x4)</t>
  </si>
  <si>
    <t>60</t>
  </si>
  <si>
    <t>PJ4 KINORÁM 13x6,5m</t>
  </si>
  <si>
    <t>Kinorám</t>
  </si>
  <si>
    <t>- rohový nosník M290 TRIO ACV21, L=500mm, 90°, 4,8kg</t>
  </si>
  <si>
    <t>- rovný nosník M290 TRIO STV4000, L=4000mm, 20kg</t>
  </si>
  <si>
    <t>6</t>
  </si>
  <si>
    <t>- rovný nosník M290 TRIO STV3000, L=3000mm, 15kg</t>
  </si>
  <si>
    <t>- rovný nosník M290 TRIO STV2500, L=2500mm, 12,5kg</t>
  </si>
  <si>
    <t>- zadní propojení (tyč, úchyt)</t>
  </si>
  <si>
    <t xml:space="preserve">Závěs </t>
  </si>
  <si>
    <t>- závěs s aretačním šroubem pro uchycení na tahovou tyč</t>
  </si>
  <si>
    <t>poznámka</t>
  </si>
  <si>
    <t>kinorám se zavěšuje na prospektové tahy podle výběru a není dále nijak kotven</t>
  </si>
  <si>
    <t>PJ5 OSVĚTLOVACÍ RAMPA V HLEDIŠTI 500kg</t>
  </si>
  <si>
    <t>Rampa</t>
  </si>
  <si>
    <t>- rovný nosník M290 QUATRO QTV4000, L=4000mm, 25,6kg</t>
  </si>
  <si>
    <t>3</t>
  </si>
  <si>
    <t>- závěs nosníku (Jakl 60x60x3, 2x Al objímka, nosné oko)</t>
  </si>
  <si>
    <t>Řetězový tah, 250kg, 0,1m/s, RT1-RT3</t>
  </si>
  <si>
    <t xml:space="preserve"> - řetězový tah statický v kategorii BGV C1, dvojitá brzda, zásobník řetězu, řetěz 10m, závěsný hák, koncové vypínače, tenzometr, absolutní čidlo</t>
  </si>
  <si>
    <t>Nosná OK</t>
  </si>
  <si>
    <t>- konstrukce pro zavěšení řetězového tahu (U100, L60x60x65)</t>
  </si>
  <si>
    <t>105</t>
  </si>
  <si>
    <t>Kabelový koš</t>
  </si>
  <si>
    <t>- kabelový koš včetně uchycení na nosník</t>
  </si>
  <si>
    <t>Poznámka</t>
  </si>
  <si>
    <t>Veškeré prostupy sádrokartonovou ochranou nosné konstrukce PBŘ a jejich ošetření a zabezpečení dle předpisů-je součástí uvedené položky položky PJ5-Osvětlovací rampa v hledišti</t>
  </si>
  <si>
    <t>PJ6 PORTÁLOVÉ VĚŽE</t>
  </si>
  <si>
    <t>Pevné portálové věže 1850x800x7400, dvoupatrové, opáštěné plechem</t>
  </si>
  <si>
    <t>- nosná ocelová konsrukce věže vč. podest a zábradlí, trubka pro svítidla ø50mm</t>
  </si>
  <si>
    <t>- plechové opláštění</t>
  </si>
  <si>
    <t>- přístupový žebřík vč. ochranného koše</t>
  </si>
  <si>
    <t>- základní a vrchní nátěr (RAL bude upřesněn)</t>
  </si>
  <si>
    <t>portálové věže jsou kotveny do jevištní podlahy a k portálové stěně (případně k ocelové stropní konstrukci), přesné místo a potřebnou součinnost stavby určí vybraný dodavatel v návaznosti na umístění oponové dráhy a jejího pohonu</t>
  </si>
  <si>
    <t>PJ7 JEVIŠTNÍ PODLAHA</t>
  </si>
  <si>
    <t>Podlaha</t>
  </si>
  <si>
    <t>- podlaha z lepených prken (sibiřská borovice) tl 42 mm, spojení pero-drážka</t>
  </si>
  <si>
    <t>m²</t>
  </si>
  <si>
    <t xml:space="preserve"> - hranol 80x100mm, smrk</t>
  </si>
  <si>
    <t xml:space="preserve"> - lemovací lišta 50x20mm, buk</t>
  </si>
  <si>
    <t xml:space="preserve"> - spojovací materiál, vruty, hřebíky</t>
  </si>
  <si>
    <t xml:space="preserve"> - protihluková podložka miralon tl.2mm</t>
  </si>
  <si>
    <t xml:space="preserve"> - nátěr, protipožární, vrchní</t>
  </si>
  <si>
    <t>Orientační osvětlení v podlaze</t>
  </si>
  <si>
    <t>- orientační osvětlení v podlaze</t>
  </si>
  <si>
    <t>- pomocný kotevní materiál, spojovací materiál, základní a vrchní nátěr</t>
  </si>
  <si>
    <t>nosná konstrukce podlahy nad orchestřištěm je součástí jednotlivých překladů, které se pokládají na nosné stěny orchestřiště, navazují na hlavní podlahu a jsou jen zajištěny proti posunutí samotnou konstrukcí. Jinak kotveny nejsou. Přesné detaily budou součástí dílenské dokumentace, kterou zpracuje vybraný dodavatel</t>
  </si>
  <si>
    <t>PJ8 PŘEKRYTÍ ORCHESTRU</t>
  </si>
  <si>
    <t>Panel 2,84x1m</t>
  </si>
  <si>
    <t>Panel 2,84x2,313/0,777m</t>
  </si>
  <si>
    <t>Nosník panelu</t>
  </si>
  <si>
    <t xml:space="preserve"> - příhradový nosník L=2,85 (Jakl 50x50x2, Jakl 20x20x2)</t>
  </si>
  <si>
    <t>Nosná OK pro nosníky panelů</t>
  </si>
  <si>
    <t xml:space="preserve"> - kotevní OK (U100, plech tl.10)</t>
  </si>
  <si>
    <t xml:space="preserve"> - chemická kotva M12</t>
  </si>
  <si>
    <t>PJ9 LÁTKOVÉ VYBAVENÍ</t>
  </si>
  <si>
    <t>Rozhrnovaná opona</t>
  </si>
  <si>
    <t>- samet, samozhášivý EN 13773-C1, 520g/m², řasení 50%, dvoudílná, 2x výška 7m x šířka 9,5 m, nahoře tkanice, dole zapošité závaží, výběr barvy dle katalogu</t>
  </si>
  <si>
    <t>- samet, samozhášivý EN 13773-C1, 520g/m², řasení 50%, rozměr 0,4x15m, nahoře tkanice, dole zapošité olovo, výběr barvy dle katalogu</t>
  </si>
  <si>
    <t>Sufity</t>
  </si>
  <si>
    <t>- samet, samozhášivý EN 13773-C1, 380 g/m², bez řasení, rozměr 1,5x16m, nahoře tkanice, dole zapošité olovo, výběr barvy dle katalogu</t>
  </si>
  <si>
    <t>Boční výkryt</t>
  </si>
  <si>
    <t>- samet, samozhášivý EN 13773-C1, 380 g/m², bez řasení, rozměr 7,1x2,5m, nahoře tkanice, dole zapošité olovo, výběr barvy dle katalogu</t>
  </si>
  <si>
    <t>Horizont</t>
  </si>
  <si>
    <t>- samet, samozhášivý EN 13773-C1, 380 g/m², bez řasení, rozměr 7,1x16m, nahoře tkanice, dole zapošité olovo, výběr barvy dle katalogu</t>
  </si>
  <si>
    <t>Projekční folie</t>
  </si>
  <si>
    <t>Projekční folie pro předozadní projekci s rozměry 13000 x 6500 mm vč.obvodových maskovacích výkrytů z černého sametu</t>
  </si>
  <si>
    <t>PJ10 ŘÍDÍCÍ SYSTÉM</t>
  </si>
  <si>
    <t>- systém ovládání řetězových tahů RT1-RT3 a ovládání rozhrnování hlavní opony-součástí dodávky je pomocná konstrukce</t>
  </si>
  <si>
    <t>ukotvení motorů pomocnou konstrukcí, vč.řešení trasy řetězu určí vybraný dodavatel podle typu dodaných motorů</t>
  </si>
  <si>
    <t>PJ11 OSTATNÍ PRÁCE</t>
  </si>
  <si>
    <t xml:space="preserve">01 </t>
  </si>
  <si>
    <t>Montáže</t>
  </si>
  <si>
    <t>- montáž jevištní techniky</t>
  </si>
  <si>
    <t>Ostatní práce</t>
  </si>
  <si>
    <t>Pomocné stavební práce</t>
  </si>
  <si>
    <t>-vytvoření a zapravení prostupů vč.požárních ucpávek</t>
  </si>
  <si>
    <t xml:space="preserve">prostupy budou provedeny v součinnosti se stavbou, součástí dodávky D.1.4.7.2 jsou náklady na pomocné lešení </t>
  </si>
  <si>
    <t>Dokumentace</t>
  </si>
  <si>
    <t>- výrobně konstrukční</t>
  </si>
  <si>
    <t>- průvodní dodavatelská</t>
  </si>
  <si>
    <t>Uvedení do provozu</t>
  </si>
  <si>
    <t>- zatěžkávací zkoušky</t>
  </si>
  <si>
    <t>- revizní zkoušky</t>
  </si>
  <si>
    <t>- zaškolení obsluhy</t>
  </si>
  <si>
    <t>CELKEM ZA TECHNOLOGICKÁ ZAŘÍZENÍ BEZ DPH</t>
  </si>
  <si>
    <t>- lepené panely celkové tlouštky 42 mm, tvořené ze základové biodesky (multiplex) tloušťky 26 mm a vrchní vrstvy z masivních prken tl.16 mm z materiálu severská borovice</t>
  </si>
  <si>
    <t>- převáděcí kladka vodorovná k rumpálu Ø 150 mm, 4-žlábková, pro lano Ø6mm, vč.konzol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</si>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</sst>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i/>
      <sz val="9"/>
      <color indexed="9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/>
    <xf numFmtId="49" fontId="3" fillId="2" borderId="1" xfId="20" applyNumberFormat="1" applyFont="1" applyFill="1" applyBorder="1" applyAlignment="1" applyProtection="1">
      <alignment horizontal="right" vertical="center" wrapText="1"/>
      <protection locked="0"/>
    </xf>
    <xf numFmtId="0" fontId="4" fillId="3" borderId="2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/>
      <protection locked="0"/>
    </xf>
    <xf numFmtId="164" fontId="4" fillId="3" borderId="3" xfId="20" applyNumberFormat="1" applyFont="1" applyFill="1" applyBorder="1" applyAlignment="1" applyProtection="1">
      <alignment vertical="center"/>
      <protection locked="0"/>
    </xf>
    <xf numFmtId="164" fontId="4" fillId="3" borderId="4" xfId="20" applyNumberFormat="1" applyFont="1" applyFill="1" applyBorder="1" applyAlignment="1" applyProtection="1">
      <alignment vertical="center"/>
      <protection locked="0"/>
    </xf>
    <xf numFmtId="0" fontId="0" fillId="0" borderId="0" xfId="21">
      <alignment/>
      <protection/>
    </xf>
    <xf numFmtId="49" fontId="5" fillId="4" borderId="5" xfId="20" applyNumberFormat="1" applyFont="1" applyFill="1" applyBorder="1" applyAlignment="1">
      <alignment horizontal="left" vertical="center"/>
      <protection/>
    </xf>
    <xf numFmtId="49" fontId="5" fillId="4" borderId="5" xfId="20" applyNumberFormat="1" applyFont="1" applyFill="1" applyBorder="1" applyAlignment="1">
      <alignment vertical="center" wrapText="1"/>
      <protection/>
    </xf>
    <xf numFmtId="49" fontId="5" fillId="3" borderId="6" xfId="20" applyNumberFormat="1" applyFont="1" applyFill="1" applyBorder="1" applyAlignment="1">
      <alignment horizontal="center" vertical="center"/>
      <protection/>
    </xf>
    <xf numFmtId="165" fontId="6" fillId="4" borderId="5" xfId="20" applyNumberFormat="1" applyFont="1" applyFill="1" applyBorder="1" applyAlignment="1">
      <alignment vertical="center" wrapText="1"/>
      <protection/>
    </xf>
    <xf numFmtId="165" fontId="5" fillId="4" borderId="5" xfId="20" applyNumberFormat="1" applyFont="1" applyFill="1" applyBorder="1" applyAlignment="1">
      <alignment vertical="center" wrapText="1"/>
      <protection/>
    </xf>
    <xf numFmtId="49" fontId="6" fillId="0" borderId="5" xfId="22" applyNumberFormat="1" applyFont="1" applyBorder="1" applyAlignment="1">
      <alignment horizontal="right" vertical="center" wrapText="1"/>
      <protection/>
    </xf>
    <xf numFmtId="49" fontId="5" fillId="0" borderId="5" xfId="20" applyNumberFormat="1" applyFont="1" applyBorder="1" applyAlignment="1">
      <alignment vertical="center" wrapText="1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165" fontId="6" fillId="0" borderId="5" xfId="20" applyNumberFormat="1" applyFont="1" applyBorder="1" applyAlignment="1">
      <alignment vertical="center" wrapText="1"/>
      <protection/>
    </xf>
    <xf numFmtId="49" fontId="6" fillId="0" borderId="5" xfId="20" applyNumberFormat="1" applyFont="1" applyBorder="1" applyAlignment="1">
      <alignment horizontal="right" vertical="center" wrapText="1"/>
      <protection/>
    </xf>
    <xf numFmtId="49" fontId="6" fillId="0" borderId="5" xfId="20" applyNumberFormat="1" applyFont="1" applyBorder="1" applyAlignment="1">
      <alignment vertical="center" wrapText="1"/>
      <protection/>
    </xf>
    <xf numFmtId="49" fontId="6" fillId="0" borderId="5" xfId="21" applyNumberFormat="1" applyFont="1" applyBorder="1" applyAlignment="1">
      <alignment horizontal="center" vertical="center" wrapText="1"/>
      <protection/>
    </xf>
    <xf numFmtId="165" fontId="6" fillId="5" borderId="5" xfId="20" applyNumberFormat="1" applyFont="1" applyFill="1" applyBorder="1" applyAlignment="1" applyProtection="1">
      <alignment vertical="center" wrapText="1"/>
      <protection locked="0"/>
    </xf>
    <xf numFmtId="0" fontId="7" fillId="0" borderId="0" xfId="21" applyFont="1">
      <alignment/>
      <protection/>
    </xf>
    <xf numFmtId="49" fontId="6" fillId="6" borderId="5" xfId="20" applyNumberFormat="1" applyFont="1" applyFill="1" applyBorder="1" applyAlignment="1">
      <alignment vertical="center" wrapText="1"/>
      <protection/>
    </xf>
    <xf numFmtId="49" fontId="6" fillId="6" borderId="7" xfId="20" applyNumberFormat="1" applyFont="1" applyFill="1" applyBorder="1" applyAlignment="1">
      <alignment horizontal="center" vertical="center" wrapText="1"/>
      <protection/>
    </xf>
    <xf numFmtId="49" fontId="6" fillId="6" borderId="5" xfId="21" applyNumberFormat="1" applyFont="1" applyFill="1" applyBorder="1" applyAlignment="1">
      <alignment horizontal="center" vertical="center" wrapText="1"/>
      <protection/>
    </xf>
    <xf numFmtId="49" fontId="6" fillId="0" borderId="6" xfId="20" applyNumberFormat="1" applyFont="1" applyBorder="1" applyAlignment="1">
      <alignment horizontal="center" vertical="center" wrapText="1"/>
      <protection/>
    </xf>
    <xf numFmtId="49" fontId="6" fillId="0" borderId="6" xfId="21" applyNumberFormat="1" applyFont="1" applyBorder="1" applyAlignment="1">
      <alignment horizontal="center" vertical="center" wrapText="1"/>
      <protection/>
    </xf>
    <xf numFmtId="49" fontId="6" fillId="0" borderId="7" xfId="20" applyNumberFormat="1" applyFont="1" applyBorder="1" applyAlignment="1">
      <alignment horizontal="center" vertical="center" wrapText="1"/>
      <protection/>
    </xf>
    <xf numFmtId="49" fontId="8" fillId="0" borderId="5" xfId="20" applyNumberFormat="1" applyFont="1" applyBorder="1" applyAlignment="1">
      <alignment horizontal="right" vertical="center" wrapText="1"/>
      <protection/>
    </xf>
    <xf numFmtId="49" fontId="8" fillId="0" borderId="5" xfId="20" applyNumberFormat="1" applyFont="1" applyBorder="1" applyAlignment="1">
      <alignment vertical="center" wrapText="1"/>
      <protection/>
    </xf>
    <xf numFmtId="3" fontId="6" fillId="0" borderId="5" xfId="21" applyNumberFormat="1" applyFont="1" applyBorder="1" applyAlignment="1">
      <alignment horizontal="center" vertical="center" wrapText="1"/>
      <protection/>
    </xf>
    <xf numFmtId="49" fontId="8" fillId="0" borderId="5" xfId="22" applyNumberFormat="1" applyFont="1" applyBorder="1" applyAlignment="1">
      <alignment horizontal="right" vertical="center" wrapText="1"/>
      <protection/>
    </xf>
    <xf numFmtId="49" fontId="8" fillId="0" borderId="7" xfId="20" applyNumberFormat="1" applyFont="1" applyBorder="1" applyAlignment="1">
      <alignment horizontal="center" vertical="center" wrapText="1"/>
      <protection/>
    </xf>
    <xf numFmtId="49" fontId="8" fillId="0" borderId="5" xfId="21" applyNumberFormat="1" applyFont="1" applyBorder="1" applyAlignment="1">
      <alignment horizontal="center" vertical="center" wrapText="1"/>
      <protection/>
    </xf>
    <xf numFmtId="165" fontId="8" fillId="0" borderId="5" xfId="20" applyNumberFormat="1" applyFont="1" applyBorder="1" applyAlignment="1">
      <alignment vertical="center" wrapText="1"/>
      <protection/>
    </xf>
    <xf numFmtId="0" fontId="9" fillId="0" borderId="0" xfId="21" applyFont="1">
      <alignment/>
      <protection/>
    </xf>
    <xf numFmtId="49" fontId="6" fillId="0" borderId="5" xfId="21" applyNumberFormat="1" applyFont="1" applyBorder="1" applyAlignment="1">
      <alignment vertical="center" wrapText="1"/>
      <protection/>
    </xf>
    <xf numFmtId="49" fontId="6" fillId="0" borderId="5" xfId="23" applyNumberFormat="1" applyFont="1" applyBorder="1" applyAlignment="1">
      <alignment horizontal="right" vertical="center" wrapText="1"/>
      <protection/>
    </xf>
    <xf numFmtId="49" fontId="6" fillId="0" borderId="5" xfId="23" applyNumberFormat="1" applyFont="1" applyBorder="1" applyAlignment="1">
      <alignment vertical="center" wrapText="1"/>
      <protection/>
    </xf>
    <xf numFmtId="49" fontId="6" fillId="0" borderId="7" xfId="23" applyNumberFormat="1" applyFont="1" applyBorder="1" applyAlignment="1">
      <alignment horizontal="center" vertical="center" wrapText="1"/>
      <protection/>
    </xf>
    <xf numFmtId="49" fontId="8" fillId="0" borderId="5" xfId="20" applyNumberFormat="1" applyFont="1" applyBorder="1" applyAlignment="1">
      <alignment horizontal="right" vertical="center"/>
      <protection/>
    </xf>
    <xf numFmtId="0" fontId="8" fillId="0" borderId="5" xfId="20" applyFont="1" applyBorder="1" applyAlignment="1">
      <alignment vertical="center" wrapText="1"/>
      <protection/>
    </xf>
    <xf numFmtId="49" fontId="8" fillId="0" borderId="7" xfId="20" applyNumberFormat="1" applyFont="1" applyBorder="1" applyAlignment="1">
      <alignment horizontal="center" vertical="center"/>
      <protection/>
    </xf>
    <xf numFmtId="3" fontId="8" fillId="0" borderId="5" xfId="21" applyNumberFormat="1" applyFont="1" applyBorder="1" applyAlignment="1">
      <alignment horizontal="center" vertical="center"/>
      <protection/>
    </xf>
    <xf numFmtId="165" fontId="8" fillId="0" borderId="5" xfId="20" applyNumberFormat="1" applyFont="1" applyBorder="1" applyAlignment="1">
      <alignment vertical="center"/>
      <protection/>
    </xf>
    <xf numFmtId="49" fontId="1" fillId="0" borderId="5" xfId="23" applyNumberFormat="1" applyBorder="1" applyAlignment="1">
      <alignment vertical="center" wrapText="1"/>
      <protection/>
    </xf>
    <xf numFmtId="49" fontId="10" fillId="0" borderId="5" xfId="20" applyNumberFormat="1" applyFont="1" applyBorder="1" applyAlignment="1">
      <alignment vertical="center" wrapText="1"/>
      <protection/>
    </xf>
    <xf numFmtId="49" fontId="11" fillId="0" borderId="6" xfId="20" applyNumberFormat="1" applyFont="1" applyBorder="1" applyAlignment="1">
      <alignment horizontal="center" vertical="center" wrapText="1"/>
      <protection/>
    </xf>
    <xf numFmtId="3" fontId="11" fillId="0" borderId="6" xfId="21" applyNumberFormat="1" applyFont="1" applyBorder="1" applyAlignment="1">
      <alignment horizontal="center" vertical="center" wrapText="1"/>
      <protection/>
    </xf>
    <xf numFmtId="3" fontId="6" fillId="0" borderId="6" xfId="21" applyNumberFormat="1" applyFont="1" applyBorder="1" applyAlignment="1">
      <alignment horizontal="center" vertical="center" wrapText="1"/>
      <protection/>
    </xf>
    <xf numFmtId="49" fontId="12" fillId="0" borderId="5" xfId="20" applyNumberFormat="1" applyFont="1" applyBorder="1" applyAlignment="1">
      <alignment vertical="center" wrapText="1"/>
      <protection/>
    </xf>
    <xf numFmtId="49" fontId="8" fillId="0" borderId="6" xfId="20" applyNumberFormat="1" applyFont="1" applyBorder="1" applyAlignment="1">
      <alignment horizontal="center" vertical="center" wrapText="1"/>
      <protection/>
    </xf>
    <xf numFmtId="49" fontId="8" fillId="0" borderId="6" xfId="21" applyNumberFormat="1" applyFont="1" applyBorder="1" applyAlignment="1">
      <alignment horizontal="center" vertical="center" wrapText="1"/>
      <protection/>
    </xf>
    <xf numFmtId="49" fontId="6" fillId="0" borderId="8" xfId="20" applyNumberFormat="1" applyFont="1" applyBorder="1" applyAlignment="1">
      <alignment horizontal="right" vertical="center" wrapText="1"/>
      <protection/>
    </xf>
    <xf numFmtId="49" fontId="6" fillId="0" borderId="8" xfId="20" applyNumberFormat="1" applyFont="1" applyBorder="1" applyAlignment="1">
      <alignment vertical="center" wrapText="1"/>
      <protection/>
    </xf>
    <xf numFmtId="49" fontId="8" fillId="0" borderId="8" xfId="20" applyNumberFormat="1" applyFont="1" applyBorder="1" applyAlignment="1">
      <alignment horizontal="right" vertical="center" wrapText="1"/>
      <protection/>
    </xf>
    <xf numFmtId="49" fontId="8" fillId="0" borderId="8" xfId="20" applyNumberFormat="1" applyFont="1" applyBorder="1" applyAlignment="1">
      <alignment vertical="center" wrapText="1"/>
      <protection/>
    </xf>
    <xf numFmtId="49" fontId="6" fillId="0" borderId="9" xfId="20" applyNumberFormat="1" applyFont="1" applyBorder="1" applyAlignment="1">
      <alignment horizontal="center" vertical="center" wrapText="1"/>
      <protection/>
    </xf>
    <xf numFmtId="49" fontId="6" fillId="0" borderId="8" xfId="21" applyNumberFormat="1" applyFont="1" applyBorder="1" applyAlignment="1">
      <alignment horizontal="center" vertical="center" wrapText="1"/>
      <protection/>
    </xf>
    <xf numFmtId="49" fontId="5" fillId="3" borderId="7" xfId="20" applyNumberFormat="1" applyFont="1" applyFill="1" applyBorder="1" applyAlignment="1">
      <alignment vertical="center"/>
      <protection/>
    </xf>
    <xf numFmtId="49" fontId="5" fillId="3" borderId="6" xfId="20" applyNumberFormat="1" applyFont="1" applyFill="1" applyBorder="1" applyAlignment="1">
      <alignment vertical="center"/>
      <protection/>
    </xf>
    <xf numFmtId="165" fontId="5" fillId="3" borderId="6" xfId="20" applyNumberFormat="1" applyFont="1" applyFill="1" applyBorder="1" applyAlignment="1">
      <alignment vertical="center"/>
      <protection/>
    </xf>
    <xf numFmtId="165" fontId="5" fillId="3" borderId="5" xfId="20" applyNumberFormat="1" applyFont="1" applyFill="1" applyBorder="1" applyAlignment="1">
      <alignment vertical="center"/>
      <protection/>
    </xf>
    <xf numFmtId="49" fontId="0" fillId="0" borderId="0" xfId="21" applyNumberFormat="1">
      <alignment/>
      <protection/>
    </xf>
    <xf numFmtId="49" fontId="2" fillId="0" borderId="0" xfId="21" applyNumberFormat="1" applyFont="1">
      <alignment/>
      <protection/>
    </xf>
    <xf numFmtId="0" fontId="2" fillId="0" borderId="0" xfId="21" applyFont="1">
      <alignment/>
      <protection/>
    </xf>
    <xf numFmtId="49" fontId="11" fillId="0" borderId="5" xfId="20" applyNumberFormat="1" applyFont="1" applyBorder="1" applyAlignment="1">
      <alignment horizontal="right" vertical="center" wrapText="1"/>
      <protection/>
    </xf>
    <xf numFmtId="49" fontId="11" fillId="0" borderId="5" xfId="20" applyNumberFormat="1" applyFont="1" applyBorder="1" applyAlignment="1">
      <alignment vertical="center" wrapText="1"/>
      <protection/>
    </xf>
    <xf numFmtId="49" fontId="11" fillId="0" borderId="5" xfId="20" applyNumberFormat="1" applyFont="1" applyBorder="1" applyAlignment="1">
      <alignment horizontal="center" vertical="center" wrapText="1"/>
      <protection/>
    </xf>
    <xf numFmtId="165" fontId="11" fillId="5" borderId="5" xfId="20" applyNumberFormat="1" applyFont="1" applyFill="1" applyBorder="1" applyAlignment="1" applyProtection="1">
      <alignment vertical="center" wrapText="1"/>
      <protection locked="0"/>
    </xf>
    <xf numFmtId="165" fontId="11" fillId="0" borderId="5" xfId="20" applyNumberFormat="1" applyFont="1" applyBorder="1" applyAlignment="1">
      <alignment vertical="center" wrapText="1"/>
      <protection/>
    </xf>
    <xf numFmtId="0" fontId="11" fillId="0" borderId="0" xfId="0" applyFont="1" applyAlignment="1">
      <alignment wrapText="1"/>
    </xf>
    <xf numFmtId="49" fontId="11" fillId="0" borderId="7" xfId="20" applyNumberFormat="1" applyFont="1" applyBorder="1" applyAlignment="1">
      <alignment horizontal="center" vertical="center" wrapText="1"/>
      <protection/>
    </xf>
    <xf numFmtId="3" fontId="11" fillId="0" borderId="5" xfId="21" applyNumberFormat="1" applyFont="1" applyBorder="1" applyAlignment="1">
      <alignment horizontal="center" vertical="center" wrapText="1"/>
      <protection/>
    </xf>
    <xf numFmtId="164" fontId="4" fillId="3" borderId="10" xfId="20" applyNumberFormat="1" applyFont="1" applyFill="1" applyBorder="1" applyAlignment="1">
      <alignment horizontal="right" vertical="center"/>
      <protection/>
    </xf>
    <xf numFmtId="164" fontId="4" fillId="3" borderId="11" xfId="20" applyNumberFormat="1" applyFont="1" applyFill="1" applyBorder="1" applyAlignment="1">
      <alignment horizontal="right" vertical="center"/>
      <protection/>
    </xf>
    <xf numFmtId="49" fontId="4" fillId="3" borderId="12" xfId="20" applyNumberFormat="1" applyFont="1" applyFill="1" applyBorder="1" applyAlignment="1">
      <alignment horizontal="center" vertical="center"/>
      <protection/>
    </xf>
    <xf numFmtId="49" fontId="4" fillId="3" borderId="13" xfId="20" applyNumberFormat="1" applyFont="1" applyFill="1" applyBorder="1" applyAlignment="1">
      <alignment horizontal="center" vertical="center"/>
      <protection/>
    </xf>
    <xf numFmtId="0" fontId="4" fillId="3" borderId="14" xfId="20" applyFont="1" applyFill="1" applyBorder="1" applyAlignment="1">
      <alignment horizontal="left" vertical="center"/>
      <protection/>
    </xf>
    <xf numFmtId="0" fontId="4" fillId="3" borderId="15" xfId="20" applyFont="1" applyFill="1" applyBorder="1" applyAlignment="1">
      <alignment horizontal="left" vertical="center"/>
      <protection/>
    </xf>
    <xf numFmtId="0" fontId="4" fillId="3" borderId="14" xfId="20" applyFont="1" applyFill="1" applyBorder="1" applyAlignment="1">
      <alignment horizontal="center" vertical="center"/>
      <protection/>
    </xf>
    <xf numFmtId="0" fontId="4" fillId="3" borderId="15" xfId="20" applyFont="1" applyFill="1" applyBorder="1" applyAlignment="1">
      <alignment horizontal="center" vertical="center"/>
      <protection/>
    </xf>
    <xf numFmtId="164" fontId="4" fillId="3" borderId="16" xfId="20" applyNumberFormat="1" applyFont="1" applyFill="1" applyBorder="1" applyAlignment="1">
      <alignment horizontal="right" vertical="center"/>
      <protection/>
    </xf>
    <xf numFmtId="164" fontId="4" fillId="3" borderId="17" xfId="20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1.4 Výkaz-výměrA" xfId="20"/>
    <cellStyle name="Normální 2" xfId="21"/>
    <cellStyle name="normální_1.4 Výkaz-výměrA 3" xfId="22"/>
    <cellStyle name="normální_1.4 Výkaz-výměr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219075</xdr:rowOff>
    </xdr:from>
    <xdr:to>
      <xdr:col>1</xdr:col>
      <xdr:colOff>1095375</xdr:colOff>
      <xdr:row>0</xdr:row>
      <xdr:rowOff>381000</xdr:rowOff>
    </xdr:to>
    <xdr:sp macro="" textlink="">
      <xdr:nvSpPr>
        <xdr:cNvPr id="2" name="nObjekt"/>
        <xdr:cNvSpPr txBox="1">
          <a:spLocks noChangeArrowheads="1"/>
        </xdr:cNvSpPr>
      </xdr:nvSpPr>
      <xdr:spPr bwMode="auto">
        <a:xfrm>
          <a:off x="895350" y="2190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OBJEKT:</a:t>
          </a:r>
        </a:p>
      </xdr:txBody>
    </xdr:sp>
    <xdr:clientData/>
  </xdr:twoCellAnchor>
  <xdr:twoCellAnchor>
    <xdr:from>
      <xdr:col>1</xdr:col>
      <xdr:colOff>1123950</xdr:colOff>
      <xdr:row>0</xdr:row>
      <xdr:rowOff>219075</xdr:rowOff>
    </xdr:from>
    <xdr:to>
      <xdr:col>5</xdr:col>
      <xdr:colOff>866775</xdr:colOff>
      <xdr:row>0</xdr:row>
      <xdr:rowOff>381000</xdr:rowOff>
    </xdr:to>
    <xdr:sp macro="" textlink="">
      <xdr:nvSpPr>
        <xdr:cNvPr id="3" name="aObjekt"/>
        <xdr:cNvSpPr txBox="1">
          <a:spLocks noChangeArrowheads="1"/>
        </xdr:cNvSpPr>
      </xdr:nvSpPr>
      <xdr:spPr bwMode="auto">
        <a:xfrm>
          <a:off x="1990725" y="219075"/>
          <a:ext cx="4314825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KD MILOVICE</a:t>
          </a:r>
        </a:p>
      </xdr:txBody>
    </xdr:sp>
    <xdr:clientData/>
  </xdr:twoCellAnchor>
  <xdr:twoCellAnchor>
    <xdr:from>
      <xdr:col>1</xdr:col>
      <xdr:colOff>28575</xdr:colOff>
      <xdr:row>0</xdr:row>
      <xdr:rowOff>409575</xdr:rowOff>
    </xdr:from>
    <xdr:to>
      <xdr:col>1</xdr:col>
      <xdr:colOff>1095375</xdr:colOff>
      <xdr:row>0</xdr:row>
      <xdr:rowOff>571500</xdr:rowOff>
    </xdr:to>
    <xdr:sp macro="" textlink="">
      <xdr:nvSpPr>
        <xdr:cNvPr id="4" name="nStupen"/>
        <xdr:cNvSpPr txBox="1">
          <a:spLocks noChangeArrowheads="1"/>
        </xdr:cNvSpPr>
      </xdr:nvSpPr>
      <xdr:spPr bwMode="auto">
        <a:xfrm>
          <a:off x="895350" y="4095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STUPEŇ:</a:t>
          </a:r>
        </a:p>
      </xdr:txBody>
    </xdr:sp>
    <xdr:clientData/>
  </xdr:twoCellAnchor>
  <xdr:twoCellAnchor>
    <xdr:from>
      <xdr:col>1</xdr:col>
      <xdr:colOff>1123950</xdr:colOff>
      <xdr:row>0</xdr:row>
      <xdr:rowOff>409575</xdr:rowOff>
    </xdr:from>
    <xdr:to>
      <xdr:col>5</xdr:col>
      <xdr:colOff>866775</xdr:colOff>
      <xdr:row>0</xdr:row>
      <xdr:rowOff>571500</xdr:rowOff>
    </xdr:to>
    <xdr:sp macro="" textlink="">
      <xdr:nvSpPr>
        <xdr:cNvPr id="5" name="aStupen"/>
        <xdr:cNvSpPr txBox="1">
          <a:spLocks noChangeArrowheads="1"/>
        </xdr:cNvSpPr>
      </xdr:nvSpPr>
      <xdr:spPr bwMode="auto">
        <a:xfrm>
          <a:off x="1990725" y="409575"/>
          <a:ext cx="4314825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cs-CZ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0</xdr:row>
      <xdr:rowOff>600075</xdr:rowOff>
    </xdr:from>
    <xdr:to>
      <xdr:col>1</xdr:col>
      <xdr:colOff>1095375</xdr:colOff>
      <xdr:row>0</xdr:row>
      <xdr:rowOff>942975</xdr:rowOff>
    </xdr:to>
    <xdr:sp macro="" textlink="">
      <xdr:nvSpPr>
        <xdr:cNvPr id="6" name="nProfese"/>
        <xdr:cNvSpPr txBox="1">
          <a:spLocks noChangeArrowheads="1"/>
        </xdr:cNvSpPr>
      </xdr:nvSpPr>
      <xdr:spPr bwMode="auto">
        <a:xfrm>
          <a:off x="895350" y="600075"/>
          <a:ext cx="1066800" cy="3429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AKCE:</a:t>
          </a:r>
        </a:p>
      </xdr:txBody>
    </xdr:sp>
    <xdr:clientData/>
  </xdr:twoCellAnchor>
  <xdr:twoCellAnchor>
    <xdr:from>
      <xdr:col>1</xdr:col>
      <xdr:colOff>1123950</xdr:colOff>
      <xdr:row>0</xdr:row>
      <xdr:rowOff>590550</xdr:rowOff>
    </xdr:from>
    <xdr:to>
      <xdr:col>5</xdr:col>
      <xdr:colOff>866775</xdr:colOff>
      <xdr:row>0</xdr:row>
      <xdr:rowOff>942975</xdr:rowOff>
    </xdr:to>
    <xdr:sp macro="" textlink="">
      <xdr:nvSpPr>
        <xdr:cNvPr id="7" name="aProfese1"/>
        <xdr:cNvSpPr txBox="1">
          <a:spLocks noChangeArrowheads="1"/>
        </xdr:cNvSpPr>
      </xdr:nvSpPr>
      <xdr:spPr bwMode="auto">
        <a:xfrm>
          <a:off x="1990725" y="590550"/>
          <a:ext cx="4314825" cy="3524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cs-CZ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0</xdr:row>
      <xdr:rowOff>971550</xdr:rowOff>
    </xdr:from>
    <xdr:to>
      <xdr:col>1</xdr:col>
      <xdr:colOff>1095375</xdr:colOff>
      <xdr:row>0</xdr:row>
      <xdr:rowOff>1133475</xdr:rowOff>
    </xdr:to>
    <xdr:sp macro="" textlink="">
      <xdr:nvSpPr>
        <xdr:cNvPr id="8" name="nCislo"/>
        <xdr:cNvSpPr txBox="1">
          <a:spLocks noChangeArrowheads="1"/>
        </xdr:cNvSpPr>
      </xdr:nvSpPr>
      <xdr:spPr bwMode="auto">
        <a:xfrm>
          <a:off x="895350" y="971550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ČÁST:</a:t>
          </a:r>
        </a:p>
      </xdr:txBody>
    </xdr:sp>
    <xdr:clientData/>
  </xdr:twoCellAnchor>
  <xdr:twoCellAnchor>
    <xdr:from>
      <xdr:col>1</xdr:col>
      <xdr:colOff>1123950</xdr:colOff>
      <xdr:row>0</xdr:row>
      <xdr:rowOff>971550</xdr:rowOff>
    </xdr:from>
    <xdr:to>
      <xdr:col>5</xdr:col>
      <xdr:colOff>866775</xdr:colOff>
      <xdr:row>0</xdr:row>
      <xdr:rowOff>1133475</xdr:rowOff>
    </xdr:to>
    <xdr:sp macro="" textlink="">
      <xdr:nvSpPr>
        <xdr:cNvPr id="9" name="aCislo"/>
        <xdr:cNvSpPr txBox="1">
          <a:spLocks noChangeArrowheads="1"/>
        </xdr:cNvSpPr>
      </xdr:nvSpPr>
      <xdr:spPr bwMode="auto">
        <a:xfrm>
          <a:off x="1990725" y="971550"/>
          <a:ext cx="4314825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JEVIŠTNÍ TECHNOLOGIE</a:t>
          </a:r>
        </a:p>
      </xdr:txBody>
    </xdr:sp>
    <xdr:clientData/>
  </xdr:twoCellAnchor>
  <xdr:twoCellAnchor>
    <xdr:from>
      <xdr:col>1</xdr:col>
      <xdr:colOff>28575</xdr:colOff>
      <xdr:row>0</xdr:row>
      <xdr:rowOff>19050</xdr:rowOff>
    </xdr:from>
    <xdr:to>
      <xdr:col>5</xdr:col>
      <xdr:colOff>866775</xdr:colOff>
      <xdr:row>0</xdr:row>
      <xdr:rowOff>190500</xdr:rowOff>
    </xdr:to>
    <xdr:sp macro="" textlink="">
      <xdr:nvSpPr>
        <xdr:cNvPr id="10" name="aRevize"/>
        <xdr:cNvSpPr txBox="1">
          <a:spLocks noChangeArrowheads="1"/>
        </xdr:cNvSpPr>
      </xdr:nvSpPr>
      <xdr:spPr bwMode="auto">
        <a:xfrm>
          <a:off x="895350" y="19050"/>
          <a:ext cx="5410200" cy="17145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SEZNAM STROJŮ A ZAŘÍZENÍ A TECHNICKÉ SPECIFIKACE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workbookViewId="0" topLeftCell="A150">
      <selection activeCell="F161" sqref="F161"/>
    </sheetView>
  </sheetViews>
  <sheetFormatPr defaultColWidth="9.140625" defaultRowHeight="15"/>
  <cols>
    <col min="1" max="1" width="13.00390625" style="6" customWidth="1"/>
    <col min="2" max="2" width="38.8515625" style="6" customWidth="1"/>
    <col min="3" max="3" width="8.421875" style="6" customWidth="1"/>
    <col min="4" max="4" width="5.8515625" style="6" customWidth="1"/>
    <col min="5" max="5" width="15.421875" style="6" customWidth="1"/>
    <col min="6" max="6" width="16.57421875" style="6" customWidth="1"/>
    <col min="7" max="11" width="9.140625" style="6" customWidth="1"/>
    <col min="12" max="12" width="14.7109375" style="6" bestFit="1" customWidth="1"/>
    <col min="13" max="16384" width="9.140625" style="6" customWidth="1"/>
  </cols>
  <sheetData>
    <row r="1" spans="1:6" ht="91.5" customHeight="1">
      <c r="A1" s="1"/>
      <c r="B1" s="2"/>
      <c r="C1" s="3"/>
      <c r="D1" s="3"/>
      <c r="E1" s="4"/>
      <c r="F1" s="5"/>
    </row>
    <row r="2" spans="1:6" ht="3" customHeight="1">
      <c r="A2" s="75" t="s">
        <v>0</v>
      </c>
      <c r="B2" s="77" t="s">
        <v>1</v>
      </c>
      <c r="C2" s="79" t="s">
        <v>2</v>
      </c>
      <c r="D2" s="79" t="s">
        <v>3</v>
      </c>
      <c r="E2" s="81" t="s">
        <v>4</v>
      </c>
      <c r="F2" s="73" t="s">
        <v>5</v>
      </c>
    </row>
    <row r="3" spans="1:6" ht="12" customHeight="1">
      <c r="A3" s="76"/>
      <c r="B3" s="78"/>
      <c r="C3" s="80"/>
      <c r="D3" s="80"/>
      <c r="E3" s="82"/>
      <c r="F3" s="74"/>
    </row>
    <row r="4" spans="1:6" ht="15">
      <c r="A4" s="7" t="s">
        <v>6</v>
      </c>
      <c r="B4" s="8"/>
      <c r="C4" s="9" t="s">
        <v>7</v>
      </c>
      <c r="D4" s="9" t="s">
        <v>8</v>
      </c>
      <c r="E4" s="10">
        <f>F4/10</f>
        <v>0</v>
      </c>
      <c r="F4" s="11">
        <f>F6+F7+F9+F10+F11+F13+F14+F15+F16+F17+F18+F19+F21+F22+F23+F24+F26+F27+F29</f>
        <v>0</v>
      </c>
    </row>
    <row r="5" spans="1:6" ht="15">
      <c r="A5" s="12" t="s">
        <v>9</v>
      </c>
      <c r="B5" s="13" t="s">
        <v>10</v>
      </c>
      <c r="C5" s="14"/>
      <c r="D5" s="14"/>
      <c r="E5" s="15"/>
      <c r="F5" s="15"/>
    </row>
    <row r="6" spans="1:6" ht="25.5">
      <c r="A6" s="16"/>
      <c r="B6" s="17" t="s">
        <v>11</v>
      </c>
      <c r="C6" s="14" t="s">
        <v>12</v>
      </c>
      <c r="D6" s="18" t="s">
        <v>8</v>
      </c>
      <c r="E6" s="19"/>
      <c r="F6" s="15">
        <f>D6*E6</f>
        <v>0</v>
      </c>
    </row>
    <row r="7" spans="1:6" ht="63.75">
      <c r="A7" s="16"/>
      <c r="B7" s="17" t="s">
        <v>13</v>
      </c>
      <c r="C7" s="14" t="s">
        <v>12</v>
      </c>
      <c r="D7" s="14" t="s">
        <v>14</v>
      </c>
      <c r="E7" s="19"/>
      <c r="F7" s="15">
        <f>D7*E7</f>
        <v>0</v>
      </c>
    </row>
    <row r="8" spans="1:8" ht="14.45">
      <c r="A8" s="12" t="s">
        <v>15</v>
      </c>
      <c r="B8" s="13" t="s">
        <v>16</v>
      </c>
      <c r="C8" s="14"/>
      <c r="D8" s="14"/>
      <c r="E8" s="15"/>
      <c r="F8" s="15"/>
      <c r="H8" s="20"/>
    </row>
    <row r="9" spans="1:6" ht="25.5">
      <c r="A9" s="16"/>
      <c r="B9" s="21" t="s">
        <v>17</v>
      </c>
      <c r="C9" s="22" t="s">
        <v>3</v>
      </c>
      <c r="D9" s="23" t="s">
        <v>8</v>
      </c>
      <c r="E9" s="19"/>
      <c r="F9" s="15">
        <f>D9*E9</f>
        <v>0</v>
      </c>
    </row>
    <row r="10" spans="1:6" ht="15">
      <c r="A10" s="16"/>
      <c r="B10" s="21" t="s">
        <v>18</v>
      </c>
      <c r="C10" s="22" t="s">
        <v>19</v>
      </c>
      <c r="D10" s="23" t="s">
        <v>20</v>
      </c>
      <c r="E10" s="19"/>
      <c r="F10" s="15">
        <f>D10*E10</f>
        <v>0</v>
      </c>
    </row>
    <row r="11" spans="1:6" ht="15">
      <c r="A11" s="16"/>
      <c r="B11" s="21" t="s">
        <v>21</v>
      </c>
      <c r="C11" s="22"/>
      <c r="D11" s="23" t="s">
        <v>14</v>
      </c>
      <c r="E11" s="19"/>
      <c r="F11" s="15">
        <f>D11*E11</f>
        <v>0</v>
      </c>
    </row>
    <row r="12" spans="1:6" ht="14.45">
      <c r="A12" s="16" t="s">
        <v>22</v>
      </c>
      <c r="B12" s="13" t="s">
        <v>23</v>
      </c>
      <c r="C12" s="14"/>
      <c r="D12" s="14"/>
      <c r="E12" s="15"/>
      <c r="F12" s="15"/>
    </row>
    <row r="13" spans="1:6" ht="25.5">
      <c r="A13" s="16"/>
      <c r="B13" s="17" t="s">
        <v>24</v>
      </c>
      <c r="C13" s="14" t="s">
        <v>7</v>
      </c>
      <c r="D13" s="14" t="s">
        <v>8</v>
      </c>
      <c r="E13" s="19"/>
      <c r="F13" s="15">
        <f aca="true" t="shared" si="0" ref="F13:F19">D13*E13</f>
        <v>0</v>
      </c>
    </row>
    <row r="14" spans="1:6" ht="25.5">
      <c r="A14" s="16"/>
      <c r="B14" s="17" t="s">
        <v>25</v>
      </c>
      <c r="C14" s="14" t="s">
        <v>7</v>
      </c>
      <c r="D14" s="14" t="s">
        <v>8</v>
      </c>
      <c r="E14" s="19"/>
      <c r="F14" s="15">
        <f t="shared" si="0"/>
        <v>0</v>
      </c>
    </row>
    <row r="15" spans="1:6" ht="25.5">
      <c r="A15" s="16"/>
      <c r="B15" s="17" t="s">
        <v>26</v>
      </c>
      <c r="C15" s="14" t="s">
        <v>7</v>
      </c>
      <c r="D15" s="14" t="s">
        <v>8</v>
      </c>
      <c r="E15" s="19"/>
      <c r="F15" s="15">
        <f t="shared" si="0"/>
        <v>0</v>
      </c>
    </row>
    <row r="16" spans="1:6" ht="25.5">
      <c r="A16" s="16"/>
      <c r="B16" s="17" t="s">
        <v>27</v>
      </c>
      <c r="C16" s="14" t="s">
        <v>7</v>
      </c>
      <c r="D16" s="14" t="s">
        <v>8</v>
      </c>
      <c r="E16" s="19"/>
      <c r="F16" s="15">
        <f t="shared" si="0"/>
        <v>0</v>
      </c>
    </row>
    <row r="17" spans="1:6" ht="25.5">
      <c r="A17" s="16"/>
      <c r="B17" s="17" t="s">
        <v>28</v>
      </c>
      <c r="C17" s="14" t="s">
        <v>7</v>
      </c>
      <c r="D17" s="14" t="s">
        <v>8</v>
      </c>
      <c r="E17" s="19"/>
      <c r="F17" s="15">
        <f t="shared" si="0"/>
        <v>0</v>
      </c>
    </row>
    <row r="18" spans="1:6" ht="25.5">
      <c r="A18" s="16"/>
      <c r="B18" s="17" t="s">
        <v>29</v>
      </c>
      <c r="C18" s="14" t="s">
        <v>7</v>
      </c>
      <c r="D18" s="14" t="s">
        <v>8</v>
      </c>
      <c r="E18" s="19"/>
      <c r="F18" s="15">
        <f t="shared" si="0"/>
        <v>0</v>
      </c>
    </row>
    <row r="19" spans="1:6" ht="33" customHeight="1">
      <c r="A19" s="65"/>
      <c r="B19" s="66" t="s">
        <v>157</v>
      </c>
      <c r="C19" s="67" t="s">
        <v>7</v>
      </c>
      <c r="D19" s="67" t="s">
        <v>158</v>
      </c>
      <c r="E19" s="68"/>
      <c r="F19" s="69">
        <f>D19*E19</f>
        <v>0</v>
      </c>
    </row>
    <row r="20" spans="1:6" ht="15">
      <c r="A20" s="16" t="s">
        <v>31</v>
      </c>
      <c r="B20" s="13" t="s">
        <v>32</v>
      </c>
      <c r="C20" s="14"/>
      <c r="D20" s="14"/>
      <c r="E20" s="15"/>
      <c r="F20" s="15"/>
    </row>
    <row r="21" spans="1:6" ht="25.5">
      <c r="A21" s="16"/>
      <c r="B21" s="17" t="s">
        <v>33</v>
      </c>
      <c r="C21" s="14" t="s">
        <v>3</v>
      </c>
      <c r="D21" s="14" t="s">
        <v>8</v>
      </c>
      <c r="E21" s="19"/>
      <c r="F21" s="15">
        <f>D21*E21</f>
        <v>0</v>
      </c>
    </row>
    <row r="22" spans="1:6" ht="38.25">
      <c r="A22" s="16"/>
      <c r="B22" s="17" t="s">
        <v>34</v>
      </c>
      <c r="C22" s="14" t="s">
        <v>3</v>
      </c>
      <c r="D22" s="14" t="s">
        <v>8</v>
      </c>
      <c r="E22" s="19"/>
      <c r="F22" s="15">
        <f>D22*E22</f>
        <v>0</v>
      </c>
    </row>
    <row r="23" spans="1:6" ht="25.5">
      <c r="A23" s="16"/>
      <c r="B23" s="17" t="s">
        <v>35</v>
      </c>
      <c r="C23" s="14" t="s">
        <v>19</v>
      </c>
      <c r="D23" s="14" t="s">
        <v>36</v>
      </c>
      <c r="E23" s="19"/>
      <c r="F23" s="15">
        <f>D23*E23</f>
        <v>0</v>
      </c>
    </row>
    <row r="24" spans="1:6" ht="15">
      <c r="A24" s="16"/>
      <c r="B24" s="17" t="s">
        <v>37</v>
      </c>
      <c r="C24" s="14" t="s">
        <v>3</v>
      </c>
      <c r="D24" s="14" t="s">
        <v>38</v>
      </c>
      <c r="E24" s="19"/>
      <c r="F24" s="15">
        <f>D24*E24</f>
        <v>0</v>
      </c>
    </row>
    <row r="25" spans="1:6" ht="14.45">
      <c r="A25" s="16" t="s">
        <v>39</v>
      </c>
      <c r="B25" s="13" t="s">
        <v>40</v>
      </c>
      <c r="C25" s="14"/>
      <c r="D25" s="14"/>
      <c r="E25" s="15"/>
      <c r="F25" s="15"/>
    </row>
    <row r="26" spans="1:6" ht="25.5">
      <c r="A26" s="16"/>
      <c r="B26" s="17" t="s">
        <v>41</v>
      </c>
      <c r="C26" s="14" t="s">
        <v>42</v>
      </c>
      <c r="D26" s="14" t="s">
        <v>43</v>
      </c>
      <c r="E26" s="19"/>
      <c r="F26" s="15">
        <f>D26*E26</f>
        <v>0</v>
      </c>
    </row>
    <row r="27" spans="1:6" ht="25.5">
      <c r="A27" s="16"/>
      <c r="B27" s="17" t="s">
        <v>44</v>
      </c>
      <c r="C27" s="14" t="s">
        <v>42</v>
      </c>
      <c r="D27" s="14" t="s">
        <v>45</v>
      </c>
      <c r="E27" s="19"/>
      <c r="F27" s="15">
        <f>D27*E27</f>
        <v>0</v>
      </c>
    </row>
    <row r="28" spans="1:6" ht="15">
      <c r="A28" s="16" t="s">
        <v>46</v>
      </c>
      <c r="B28" s="13" t="s">
        <v>47</v>
      </c>
      <c r="C28" s="14"/>
      <c r="D28" s="14"/>
      <c r="E28" s="15"/>
      <c r="F28" s="15"/>
    </row>
    <row r="29" spans="1:6" ht="25.5" customHeight="1">
      <c r="A29" s="16"/>
      <c r="B29" s="17" t="s">
        <v>48</v>
      </c>
      <c r="C29" s="14" t="s">
        <v>12</v>
      </c>
      <c r="D29" s="14">
        <v>1</v>
      </c>
      <c r="E29" s="19"/>
      <c r="F29" s="15">
        <f>D29*E29</f>
        <v>0</v>
      </c>
    </row>
    <row r="30" spans="1:6" ht="28.15" customHeight="1">
      <c r="A30" s="16"/>
      <c r="B30" s="17"/>
      <c r="C30" s="24"/>
      <c r="D30" s="24"/>
      <c r="E30" s="15"/>
      <c r="F30" s="15"/>
    </row>
    <row r="31" spans="1:6" ht="14.45">
      <c r="A31" s="16"/>
      <c r="B31" s="17"/>
      <c r="C31" s="24"/>
      <c r="D31" s="25"/>
      <c r="E31" s="15"/>
      <c r="F31" s="15"/>
    </row>
    <row r="32" spans="1:6" ht="15">
      <c r="A32" s="7" t="s">
        <v>49</v>
      </c>
      <c r="B32" s="8"/>
      <c r="C32" s="9" t="s">
        <v>7</v>
      </c>
      <c r="D32" s="9" t="s">
        <v>50</v>
      </c>
      <c r="E32" s="10">
        <f>E34+E36+E38</f>
        <v>0</v>
      </c>
      <c r="F32" s="11">
        <f>D32*E32</f>
        <v>0</v>
      </c>
    </row>
    <row r="33" spans="1:6" ht="15">
      <c r="A33" s="12" t="s">
        <v>9</v>
      </c>
      <c r="B33" s="13" t="s">
        <v>51</v>
      </c>
      <c r="C33" s="14"/>
      <c r="D33" s="14"/>
      <c r="E33" s="15"/>
      <c r="F33" s="15"/>
    </row>
    <row r="34" spans="1:6" ht="51">
      <c r="A34" s="16"/>
      <c r="B34" s="17" t="s">
        <v>52</v>
      </c>
      <c r="C34" s="14" t="s">
        <v>12</v>
      </c>
      <c r="D34" s="18" t="s">
        <v>50</v>
      </c>
      <c r="E34" s="19"/>
      <c r="F34" s="15">
        <f>D34*E34</f>
        <v>0</v>
      </c>
    </row>
    <row r="35" spans="1:6" ht="14.45">
      <c r="A35" s="12" t="s">
        <v>15</v>
      </c>
      <c r="B35" s="13" t="s">
        <v>53</v>
      </c>
      <c r="C35" s="14"/>
      <c r="D35" s="18"/>
      <c r="E35" s="15"/>
      <c r="F35" s="15"/>
    </row>
    <row r="36" spans="1:6" ht="15">
      <c r="A36" s="16"/>
      <c r="B36" s="17" t="s">
        <v>54</v>
      </c>
      <c r="C36" s="22" t="s">
        <v>7</v>
      </c>
      <c r="D36" s="23" t="s">
        <v>50</v>
      </c>
      <c r="E36" s="19"/>
      <c r="F36" s="15">
        <f>D36*E36</f>
        <v>0</v>
      </c>
    </row>
    <row r="37" spans="1:6" ht="15">
      <c r="A37" s="16" t="s">
        <v>22</v>
      </c>
      <c r="B37" s="13" t="s">
        <v>47</v>
      </c>
      <c r="C37" s="14"/>
      <c r="D37" s="14"/>
      <c r="E37" s="15"/>
      <c r="F37" s="15"/>
    </row>
    <row r="38" spans="1:6" ht="25.5">
      <c r="A38" s="16"/>
      <c r="B38" s="17" t="s">
        <v>55</v>
      </c>
      <c r="C38" s="14" t="s">
        <v>12</v>
      </c>
      <c r="D38" s="14">
        <v>1</v>
      </c>
      <c r="E38" s="19"/>
      <c r="F38" s="15">
        <f>D38*E38</f>
        <v>0</v>
      </c>
    </row>
    <row r="39" spans="1:6" ht="14.45">
      <c r="A39" s="16"/>
      <c r="B39" s="17"/>
      <c r="C39" s="14"/>
      <c r="D39" s="14"/>
      <c r="E39" s="15"/>
      <c r="F39" s="15"/>
    </row>
    <row r="40" spans="1:6" ht="14.45">
      <c r="A40" s="16"/>
      <c r="B40" s="17"/>
      <c r="C40" s="14"/>
      <c r="D40" s="14"/>
      <c r="E40" s="15"/>
      <c r="F40" s="15"/>
    </row>
    <row r="41" spans="1:6" ht="15">
      <c r="A41" s="7" t="s">
        <v>56</v>
      </c>
      <c r="B41" s="8"/>
      <c r="C41" s="9" t="s">
        <v>7</v>
      </c>
      <c r="D41" s="9" t="s">
        <v>50</v>
      </c>
      <c r="E41" s="10">
        <f>F44+F45+F47+F49+F50+F52+F54</f>
        <v>0</v>
      </c>
      <c r="F41" s="11">
        <f>D41*E41</f>
        <v>0</v>
      </c>
    </row>
    <row r="42" spans="1:6" ht="15">
      <c r="A42" s="7"/>
      <c r="B42" s="8" t="s">
        <v>57</v>
      </c>
      <c r="C42" s="9"/>
      <c r="D42" s="9"/>
      <c r="E42" s="15"/>
      <c r="F42" s="15"/>
    </row>
    <row r="43" spans="1:6" ht="15">
      <c r="A43" s="12" t="s">
        <v>9</v>
      </c>
      <c r="B43" s="13" t="s">
        <v>58</v>
      </c>
      <c r="C43" s="14"/>
      <c r="D43" s="14"/>
      <c r="E43" s="15"/>
      <c r="F43" s="15"/>
    </row>
    <row r="44" spans="1:6" ht="25.5">
      <c r="A44" s="16"/>
      <c r="B44" s="17" t="s">
        <v>59</v>
      </c>
      <c r="C44" s="14" t="s">
        <v>3</v>
      </c>
      <c r="D44" s="18" t="s">
        <v>50</v>
      </c>
      <c r="E44" s="19"/>
      <c r="F44" s="15">
        <f>D44*E44</f>
        <v>0</v>
      </c>
    </row>
    <row r="45" spans="1:6" ht="15">
      <c r="A45" s="16"/>
      <c r="B45" s="17" t="s">
        <v>60</v>
      </c>
      <c r="C45" s="14" t="s">
        <v>19</v>
      </c>
      <c r="D45" s="14" t="s">
        <v>61</v>
      </c>
      <c r="E45" s="19"/>
      <c r="F45" s="15">
        <f>D45*E45</f>
        <v>0</v>
      </c>
    </row>
    <row r="46" spans="1:6" ht="14.45">
      <c r="A46" s="12" t="s">
        <v>15</v>
      </c>
      <c r="B46" s="13" t="s">
        <v>16</v>
      </c>
      <c r="C46" s="14"/>
      <c r="D46" s="14"/>
      <c r="E46" s="15"/>
      <c r="F46" s="15"/>
    </row>
    <row r="47" spans="1:6" ht="38.25">
      <c r="A47" s="16"/>
      <c r="B47" s="21" t="s">
        <v>62</v>
      </c>
      <c r="C47" s="22" t="s">
        <v>12</v>
      </c>
      <c r="D47" s="23" t="s">
        <v>50</v>
      </c>
      <c r="E47" s="19"/>
      <c r="F47" s="15">
        <f>D47*E47</f>
        <v>0</v>
      </c>
    </row>
    <row r="48" spans="1:6" ht="15">
      <c r="A48" s="16" t="s">
        <v>22</v>
      </c>
      <c r="B48" s="13" t="s">
        <v>63</v>
      </c>
      <c r="C48" s="22"/>
      <c r="D48" s="23"/>
      <c r="E48" s="15"/>
      <c r="F48" s="15"/>
    </row>
    <row r="49" spans="1:6" ht="15">
      <c r="A49" s="16"/>
      <c r="B49" s="17" t="s">
        <v>64</v>
      </c>
      <c r="C49" s="14" t="s">
        <v>3</v>
      </c>
      <c r="D49" s="18" t="s">
        <v>65</v>
      </c>
      <c r="E49" s="19"/>
      <c r="F49" s="15">
        <f>D49*E49</f>
        <v>0</v>
      </c>
    </row>
    <row r="50" spans="1:6" ht="15">
      <c r="A50" s="16"/>
      <c r="B50" s="17" t="s">
        <v>66</v>
      </c>
      <c r="C50" s="14" t="s">
        <v>3</v>
      </c>
      <c r="D50" s="18" t="s">
        <v>67</v>
      </c>
      <c r="E50" s="19"/>
      <c r="F50" s="15">
        <f>D50*E50</f>
        <v>0</v>
      </c>
    </row>
    <row r="51" spans="1:6" ht="15">
      <c r="A51" s="16" t="s">
        <v>31</v>
      </c>
      <c r="B51" s="13" t="s">
        <v>68</v>
      </c>
      <c r="C51" s="22"/>
      <c r="D51" s="23"/>
      <c r="E51" s="15"/>
      <c r="F51" s="15"/>
    </row>
    <row r="52" spans="1:6" ht="25.5">
      <c r="A52" s="16"/>
      <c r="B52" s="17" t="s">
        <v>69</v>
      </c>
      <c r="C52" s="14" t="s">
        <v>19</v>
      </c>
      <c r="D52" s="18" t="s">
        <v>70</v>
      </c>
      <c r="E52" s="19"/>
      <c r="F52" s="15">
        <f>D52*E52</f>
        <v>0</v>
      </c>
    </row>
    <row r="53" spans="1:6" ht="15">
      <c r="A53" s="16" t="s">
        <v>39</v>
      </c>
      <c r="B53" s="13" t="s">
        <v>47</v>
      </c>
      <c r="C53" s="14"/>
      <c r="D53" s="14"/>
      <c r="E53" s="15"/>
      <c r="F53" s="15"/>
    </row>
    <row r="54" spans="1:6" ht="25.5">
      <c r="A54" s="16"/>
      <c r="B54" s="17" t="s">
        <v>48</v>
      </c>
      <c r="C54" s="14" t="s">
        <v>12</v>
      </c>
      <c r="D54" s="14">
        <v>1</v>
      </c>
      <c r="E54" s="19"/>
      <c r="F54" s="15">
        <f>D54*E54</f>
        <v>0</v>
      </c>
    </row>
    <row r="55" spans="1:6" ht="14.45">
      <c r="A55" s="12"/>
      <c r="B55" s="17"/>
      <c r="C55" s="26"/>
      <c r="D55" s="18"/>
      <c r="E55" s="15"/>
      <c r="F55" s="15"/>
    </row>
    <row r="56" spans="1:6" ht="15">
      <c r="A56" s="7" t="s">
        <v>71</v>
      </c>
      <c r="B56" s="8"/>
      <c r="C56" s="9" t="s">
        <v>7</v>
      </c>
      <c r="D56" s="9" t="s">
        <v>50</v>
      </c>
      <c r="E56" s="10">
        <f>F58+F59+F60+F61+F62+F64+F66</f>
        <v>0</v>
      </c>
      <c r="F56" s="11">
        <f>D56*E56</f>
        <v>0</v>
      </c>
    </row>
    <row r="57" spans="1:6" ht="15">
      <c r="A57" s="12" t="s">
        <v>9</v>
      </c>
      <c r="B57" s="13" t="s">
        <v>72</v>
      </c>
      <c r="C57" s="14"/>
      <c r="D57" s="14"/>
      <c r="E57" s="15"/>
      <c r="F57" s="15"/>
    </row>
    <row r="58" spans="1:6" ht="25.5">
      <c r="A58" s="16"/>
      <c r="B58" s="17" t="s">
        <v>73</v>
      </c>
      <c r="C58" s="14" t="s">
        <v>3</v>
      </c>
      <c r="D58" s="18" t="s">
        <v>30</v>
      </c>
      <c r="E58" s="19"/>
      <c r="F58" s="15">
        <f>D58*E58</f>
        <v>0</v>
      </c>
    </row>
    <row r="59" spans="1:6" ht="25.5">
      <c r="A59" s="16"/>
      <c r="B59" s="17" t="s">
        <v>74</v>
      </c>
      <c r="C59" s="14" t="s">
        <v>3</v>
      </c>
      <c r="D59" s="18" t="s">
        <v>75</v>
      </c>
      <c r="E59" s="19"/>
      <c r="F59" s="15">
        <f>D59*E59</f>
        <v>0</v>
      </c>
    </row>
    <row r="60" spans="1:6" ht="25.5">
      <c r="A60" s="12"/>
      <c r="B60" s="17" t="s">
        <v>76</v>
      </c>
      <c r="C60" s="14" t="s">
        <v>3</v>
      </c>
      <c r="D60" s="18" t="s">
        <v>65</v>
      </c>
      <c r="E60" s="19"/>
      <c r="F60" s="15">
        <f>D60*E60</f>
        <v>0</v>
      </c>
    </row>
    <row r="61" spans="1:6" ht="25.5">
      <c r="A61" s="16"/>
      <c r="B61" s="17" t="s">
        <v>77</v>
      </c>
      <c r="C61" s="14" t="s">
        <v>3</v>
      </c>
      <c r="D61" s="18" t="s">
        <v>65</v>
      </c>
      <c r="E61" s="19"/>
      <c r="F61" s="15">
        <f>D61*E61</f>
        <v>0</v>
      </c>
    </row>
    <row r="62" spans="1:6" ht="15">
      <c r="A62" s="16"/>
      <c r="B62" s="21" t="s">
        <v>78</v>
      </c>
      <c r="C62" s="22" t="s">
        <v>7</v>
      </c>
      <c r="D62" s="23" t="s">
        <v>65</v>
      </c>
      <c r="E62" s="19"/>
      <c r="F62" s="15">
        <f>D62*E62</f>
        <v>0</v>
      </c>
    </row>
    <row r="63" spans="1:6" ht="15">
      <c r="A63" s="12" t="s">
        <v>15</v>
      </c>
      <c r="B63" s="13" t="s">
        <v>79</v>
      </c>
      <c r="C63" s="22"/>
      <c r="D63" s="23"/>
      <c r="E63" s="15"/>
      <c r="F63" s="15"/>
    </row>
    <row r="64" spans="1:6" ht="25.5">
      <c r="A64" s="16"/>
      <c r="B64" s="17" t="s">
        <v>80</v>
      </c>
      <c r="C64" s="14" t="s">
        <v>12</v>
      </c>
      <c r="D64" s="14" t="s">
        <v>75</v>
      </c>
      <c r="E64" s="19"/>
      <c r="F64" s="15">
        <f>D64*E64</f>
        <v>0</v>
      </c>
    </row>
    <row r="65" spans="1:6" ht="15">
      <c r="A65" s="16" t="s">
        <v>46</v>
      </c>
      <c r="B65" s="13" t="s">
        <v>47</v>
      </c>
      <c r="C65" s="14"/>
      <c r="D65" s="14"/>
      <c r="E65" s="15"/>
      <c r="F65" s="15"/>
    </row>
    <row r="66" spans="1:6" ht="25.5">
      <c r="A66" s="16"/>
      <c r="B66" s="17" t="s">
        <v>48</v>
      </c>
      <c r="C66" s="14" t="s">
        <v>12</v>
      </c>
      <c r="D66" s="14">
        <v>1</v>
      </c>
      <c r="E66" s="19"/>
      <c r="F66" s="15">
        <f>D66*E66</f>
        <v>0</v>
      </c>
    </row>
    <row r="67" spans="1:6" ht="25.5">
      <c r="A67" s="27" t="s">
        <v>81</v>
      </c>
      <c r="B67" s="28" t="s">
        <v>82</v>
      </c>
      <c r="C67" s="24"/>
      <c r="D67" s="25"/>
      <c r="E67" s="15"/>
      <c r="F67" s="15"/>
    </row>
    <row r="68" spans="1:6" ht="14.45">
      <c r="A68" s="12"/>
      <c r="B68" s="13"/>
      <c r="C68" s="14"/>
      <c r="D68" s="14"/>
      <c r="E68" s="15"/>
      <c r="F68" s="15"/>
    </row>
    <row r="69" spans="1:6" ht="15">
      <c r="A69" s="7" t="s">
        <v>83</v>
      </c>
      <c r="B69" s="8"/>
      <c r="C69" s="9" t="s">
        <v>7</v>
      </c>
      <c r="D69" s="9" t="s">
        <v>50</v>
      </c>
      <c r="E69" s="10">
        <f>F71+F72+F74+F76+F78+F80</f>
        <v>0</v>
      </c>
      <c r="F69" s="11">
        <f>D69*E69</f>
        <v>0</v>
      </c>
    </row>
    <row r="70" spans="1:6" ht="14.45">
      <c r="A70" s="12" t="s">
        <v>9</v>
      </c>
      <c r="B70" s="13" t="s">
        <v>84</v>
      </c>
      <c r="C70" s="14"/>
      <c r="D70" s="14"/>
      <c r="E70" s="15"/>
      <c r="F70" s="15"/>
    </row>
    <row r="71" spans="1:6" ht="25.5">
      <c r="A71" s="12"/>
      <c r="B71" s="17" t="s">
        <v>85</v>
      </c>
      <c r="C71" s="14" t="s">
        <v>3</v>
      </c>
      <c r="D71" s="18" t="s">
        <v>86</v>
      </c>
      <c r="E71" s="19"/>
      <c r="F71" s="15">
        <f>D71*E71</f>
        <v>0</v>
      </c>
    </row>
    <row r="72" spans="1:6" ht="25.5">
      <c r="A72" s="12"/>
      <c r="B72" s="17" t="s">
        <v>87</v>
      </c>
      <c r="C72" s="26" t="s">
        <v>7</v>
      </c>
      <c r="D72" s="18" t="s">
        <v>86</v>
      </c>
      <c r="E72" s="19"/>
      <c r="F72" s="15">
        <f>D72*E72</f>
        <v>0</v>
      </c>
    </row>
    <row r="73" spans="1:6" ht="15">
      <c r="A73" s="12" t="s">
        <v>15</v>
      </c>
      <c r="B73" s="13" t="s">
        <v>88</v>
      </c>
      <c r="C73" s="26"/>
      <c r="D73" s="18"/>
      <c r="E73" s="15"/>
      <c r="F73" s="15"/>
    </row>
    <row r="74" spans="1:6" ht="51">
      <c r="A74" s="12"/>
      <c r="B74" s="17" t="s">
        <v>89</v>
      </c>
      <c r="C74" s="14" t="s">
        <v>3</v>
      </c>
      <c r="D74" s="29">
        <v>3</v>
      </c>
      <c r="E74" s="19"/>
      <c r="F74" s="15">
        <f>D74*E74</f>
        <v>0</v>
      </c>
    </row>
    <row r="75" spans="1:6" ht="15">
      <c r="A75" s="16" t="s">
        <v>22</v>
      </c>
      <c r="B75" s="13" t="s">
        <v>90</v>
      </c>
      <c r="C75" s="14"/>
      <c r="D75" s="14"/>
      <c r="E75" s="15"/>
      <c r="F75" s="15"/>
    </row>
    <row r="76" spans="1:6" ht="25.5">
      <c r="A76" s="16"/>
      <c r="B76" s="17" t="s">
        <v>91</v>
      </c>
      <c r="C76" s="14" t="s">
        <v>19</v>
      </c>
      <c r="D76" s="14" t="s">
        <v>92</v>
      </c>
      <c r="E76" s="19"/>
      <c r="F76" s="15">
        <f>D76*E76</f>
        <v>0</v>
      </c>
    </row>
    <row r="77" spans="1:6" ht="15">
      <c r="A77" s="16" t="s">
        <v>31</v>
      </c>
      <c r="B77" s="13" t="s">
        <v>93</v>
      </c>
      <c r="C77" s="14"/>
      <c r="D77" s="14"/>
      <c r="E77" s="15"/>
      <c r="F77" s="15"/>
    </row>
    <row r="78" spans="1:6" ht="15">
      <c r="A78" s="16"/>
      <c r="B78" s="17" t="s">
        <v>94</v>
      </c>
      <c r="C78" s="26" t="s">
        <v>7</v>
      </c>
      <c r="D78" s="18" t="s">
        <v>50</v>
      </c>
      <c r="E78" s="19"/>
      <c r="F78" s="15">
        <f>D78*E78</f>
        <v>0</v>
      </c>
    </row>
    <row r="79" spans="1:6" ht="15">
      <c r="A79" s="16" t="s">
        <v>39</v>
      </c>
      <c r="B79" s="13" t="s">
        <v>47</v>
      </c>
      <c r="C79" s="14"/>
      <c r="D79" s="14"/>
      <c r="E79" s="15"/>
      <c r="F79" s="15"/>
    </row>
    <row r="80" spans="1:6" ht="25.5">
      <c r="A80" s="16"/>
      <c r="B80" s="17" t="s">
        <v>48</v>
      </c>
      <c r="C80" s="14" t="s">
        <v>12</v>
      </c>
      <c r="D80" s="14">
        <v>1</v>
      </c>
      <c r="E80" s="19"/>
      <c r="F80" s="15">
        <f>D80*E80</f>
        <v>0</v>
      </c>
    </row>
    <row r="81" spans="1:6" s="34" customFormat="1" ht="63.75">
      <c r="A81" s="30" t="s">
        <v>95</v>
      </c>
      <c r="B81" s="28" t="s">
        <v>96</v>
      </c>
      <c r="C81" s="31"/>
      <c r="D81" s="32"/>
      <c r="E81" s="33"/>
      <c r="F81" s="33"/>
    </row>
    <row r="82" spans="1:6" ht="14.45">
      <c r="A82" s="12"/>
      <c r="B82" s="17"/>
      <c r="C82" s="26"/>
      <c r="D82" s="18"/>
      <c r="E82" s="15"/>
      <c r="F82" s="15"/>
    </row>
    <row r="83" spans="1:6" ht="15">
      <c r="A83" s="7" t="s">
        <v>97</v>
      </c>
      <c r="B83" s="8"/>
      <c r="C83" s="9" t="s">
        <v>7</v>
      </c>
      <c r="D83" s="9" t="s">
        <v>65</v>
      </c>
      <c r="E83" s="10">
        <f>F83/D83</f>
        <v>0</v>
      </c>
      <c r="F83" s="11">
        <f>F85+F86+F87+F88+F90</f>
        <v>0</v>
      </c>
    </row>
    <row r="84" spans="1:6" ht="25.5">
      <c r="A84" s="12" t="s">
        <v>9</v>
      </c>
      <c r="B84" s="13" t="s">
        <v>98</v>
      </c>
      <c r="C84" s="14"/>
      <c r="D84" s="14"/>
      <c r="E84" s="15"/>
      <c r="F84" s="15"/>
    </row>
    <row r="85" spans="1:6" ht="25.5">
      <c r="A85" s="16"/>
      <c r="B85" s="17" t="s">
        <v>99</v>
      </c>
      <c r="C85" s="14" t="s">
        <v>7</v>
      </c>
      <c r="D85" s="18" t="s">
        <v>65</v>
      </c>
      <c r="E85" s="19"/>
      <c r="F85" s="15">
        <f>D85*E85</f>
        <v>0</v>
      </c>
    </row>
    <row r="86" spans="1:6" ht="15">
      <c r="A86" s="16"/>
      <c r="B86" s="17" t="s">
        <v>100</v>
      </c>
      <c r="C86" s="14" t="s">
        <v>7</v>
      </c>
      <c r="D86" s="18" t="s">
        <v>65</v>
      </c>
      <c r="E86" s="19"/>
      <c r="F86" s="15">
        <f>D86*E86</f>
        <v>0</v>
      </c>
    </row>
    <row r="87" spans="1:6" ht="15">
      <c r="A87" s="16"/>
      <c r="B87" s="17" t="s">
        <v>101</v>
      </c>
      <c r="C87" s="14" t="s">
        <v>7</v>
      </c>
      <c r="D87" s="18" t="s">
        <v>65</v>
      </c>
      <c r="E87" s="19"/>
      <c r="F87" s="15">
        <f>D87*E87</f>
        <v>0</v>
      </c>
    </row>
    <row r="88" spans="1:6" ht="18.75" customHeight="1">
      <c r="A88" s="16"/>
      <c r="B88" s="17" t="s">
        <v>102</v>
      </c>
      <c r="C88" s="14" t="s">
        <v>7</v>
      </c>
      <c r="D88" s="18" t="s">
        <v>65</v>
      </c>
      <c r="E88" s="19"/>
      <c r="F88" s="15">
        <f>D88*E88</f>
        <v>0</v>
      </c>
    </row>
    <row r="89" spans="1:6" ht="15">
      <c r="A89" s="16" t="s">
        <v>15</v>
      </c>
      <c r="B89" s="13" t="s">
        <v>47</v>
      </c>
      <c r="C89" s="14"/>
      <c r="D89" s="14"/>
      <c r="E89" s="15"/>
      <c r="F89" s="15"/>
    </row>
    <row r="90" spans="1:6" ht="25.5">
      <c r="A90" s="16"/>
      <c r="B90" s="17" t="s">
        <v>48</v>
      </c>
      <c r="C90" s="14" t="s">
        <v>12</v>
      </c>
      <c r="D90" s="14">
        <v>1</v>
      </c>
      <c r="E90" s="19"/>
      <c r="F90" s="15">
        <f>D90*E90</f>
        <v>0</v>
      </c>
    </row>
    <row r="91" spans="1:6" ht="76.5">
      <c r="A91" s="27" t="s">
        <v>81</v>
      </c>
      <c r="B91" s="28" t="s">
        <v>103</v>
      </c>
      <c r="C91" s="14"/>
      <c r="D91" s="14"/>
      <c r="E91" s="15"/>
      <c r="F91" s="15"/>
    </row>
    <row r="92" spans="1:6" ht="14.45">
      <c r="A92" s="16"/>
      <c r="B92" s="13"/>
      <c r="C92" s="14"/>
      <c r="D92" s="14"/>
      <c r="E92" s="15"/>
      <c r="F92" s="15"/>
    </row>
    <row r="93" spans="1:6" ht="15">
      <c r="A93" s="7" t="s">
        <v>104</v>
      </c>
      <c r="B93" s="8"/>
      <c r="C93" s="9" t="s">
        <v>7</v>
      </c>
      <c r="D93" s="9" t="s">
        <v>50</v>
      </c>
      <c r="E93" s="10">
        <f>F95+F96+F97+F98+F99+F100+F102+F104</f>
        <v>0</v>
      </c>
      <c r="F93" s="11">
        <f>D93*E93</f>
        <v>0</v>
      </c>
    </row>
    <row r="94" spans="1:6" ht="14.45">
      <c r="A94" s="16" t="s">
        <v>9</v>
      </c>
      <c r="B94" s="13" t="s">
        <v>105</v>
      </c>
      <c r="C94" s="14"/>
      <c r="D94" s="29"/>
      <c r="E94" s="15"/>
      <c r="F94" s="15"/>
    </row>
    <row r="95" spans="1:6" ht="25.5">
      <c r="A95" s="16"/>
      <c r="B95" s="35" t="s">
        <v>106</v>
      </c>
      <c r="C95" s="26" t="s">
        <v>107</v>
      </c>
      <c r="D95" s="29">
        <v>330</v>
      </c>
      <c r="E95" s="19"/>
      <c r="F95" s="15">
        <f aca="true" t="shared" si="1" ref="F95:F100">D95*E95</f>
        <v>0</v>
      </c>
    </row>
    <row r="96" spans="1:6" ht="15">
      <c r="A96" s="16"/>
      <c r="B96" s="35" t="s">
        <v>108</v>
      </c>
      <c r="C96" s="26" t="s">
        <v>42</v>
      </c>
      <c r="D96" s="29">
        <v>365</v>
      </c>
      <c r="E96" s="19"/>
      <c r="F96" s="15">
        <f t="shared" si="1"/>
        <v>0</v>
      </c>
    </row>
    <row r="97" spans="1:6" ht="15">
      <c r="A97" s="36"/>
      <c r="B97" s="37" t="s">
        <v>109</v>
      </c>
      <c r="C97" s="38" t="s">
        <v>42</v>
      </c>
      <c r="D97" s="29">
        <v>50</v>
      </c>
      <c r="E97" s="19"/>
      <c r="F97" s="15">
        <f t="shared" si="1"/>
        <v>0</v>
      </c>
    </row>
    <row r="98" spans="1:6" ht="15">
      <c r="A98" s="36"/>
      <c r="B98" s="37" t="s">
        <v>110</v>
      </c>
      <c r="C98" s="38" t="s">
        <v>12</v>
      </c>
      <c r="D98" s="29">
        <v>1</v>
      </c>
      <c r="E98" s="19"/>
      <c r="F98" s="15">
        <f t="shared" si="1"/>
        <v>0</v>
      </c>
    </row>
    <row r="99" spans="1:6" ht="15">
      <c r="A99" s="36"/>
      <c r="B99" s="37" t="s">
        <v>111</v>
      </c>
      <c r="C99" s="26" t="s">
        <v>107</v>
      </c>
      <c r="D99" s="29">
        <v>40</v>
      </c>
      <c r="E99" s="19"/>
      <c r="F99" s="15">
        <f t="shared" si="1"/>
        <v>0</v>
      </c>
    </row>
    <row r="100" spans="1:6" ht="15">
      <c r="A100" s="36"/>
      <c r="B100" s="37" t="s">
        <v>112</v>
      </c>
      <c r="C100" s="38" t="s">
        <v>7</v>
      </c>
      <c r="D100" s="29">
        <v>1</v>
      </c>
      <c r="E100" s="19"/>
      <c r="F100" s="15">
        <f t="shared" si="1"/>
        <v>0</v>
      </c>
    </row>
    <row r="101" spans="1:6" ht="15">
      <c r="A101" s="16" t="s">
        <v>15</v>
      </c>
      <c r="B101" s="13" t="s">
        <v>113</v>
      </c>
      <c r="C101" s="38"/>
      <c r="D101" s="29"/>
      <c r="E101" s="15"/>
      <c r="F101" s="15"/>
    </row>
    <row r="102" spans="1:6" ht="15">
      <c r="A102" s="36"/>
      <c r="B102" s="37" t="s">
        <v>114</v>
      </c>
      <c r="C102" s="38" t="s">
        <v>7</v>
      </c>
      <c r="D102" s="29">
        <v>3</v>
      </c>
      <c r="E102" s="19"/>
      <c r="F102" s="15">
        <f>D102*E102</f>
        <v>0</v>
      </c>
    </row>
    <row r="103" spans="1:6" ht="15">
      <c r="A103" s="16" t="s">
        <v>22</v>
      </c>
      <c r="B103" s="13" t="s">
        <v>47</v>
      </c>
      <c r="C103" s="26"/>
      <c r="D103" s="29"/>
      <c r="E103" s="15"/>
      <c r="F103" s="15"/>
    </row>
    <row r="104" spans="1:6" ht="25.5">
      <c r="A104" s="16"/>
      <c r="B104" s="17" t="s">
        <v>115</v>
      </c>
      <c r="C104" s="26" t="s">
        <v>12</v>
      </c>
      <c r="D104" s="29">
        <v>1</v>
      </c>
      <c r="E104" s="19"/>
      <c r="F104" s="15">
        <f>D104*E104</f>
        <v>0</v>
      </c>
    </row>
    <row r="105" spans="1:6" s="34" customFormat="1" ht="114.75">
      <c r="A105" s="39" t="s">
        <v>81</v>
      </c>
      <c r="B105" s="40" t="s">
        <v>116</v>
      </c>
      <c r="C105" s="41"/>
      <c r="D105" s="42"/>
      <c r="E105" s="43"/>
      <c r="F105" s="43"/>
    </row>
    <row r="106" spans="1:6" ht="14.45">
      <c r="A106" s="12"/>
      <c r="B106" s="17"/>
      <c r="C106" s="26"/>
      <c r="D106" s="18"/>
      <c r="E106" s="15"/>
      <c r="F106" s="15"/>
    </row>
    <row r="107" spans="1:6" ht="15">
      <c r="A107" s="7" t="s">
        <v>117</v>
      </c>
      <c r="B107" s="8"/>
      <c r="C107" s="9" t="s">
        <v>7</v>
      </c>
      <c r="D107" s="9" t="s">
        <v>50</v>
      </c>
      <c r="E107" s="10">
        <f>F109+F110+F111+F112+F114+F115+F116+F117+F119+F121+F122+F124</f>
        <v>0</v>
      </c>
      <c r="F107" s="11">
        <f>D107*E107</f>
        <v>0</v>
      </c>
    </row>
    <row r="108" spans="1:6" ht="14.45">
      <c r="A108" s="16" t="s">
        <v>9</v>
      </c>
      <c r="B108" s="13" t="s">
        <v>118</v>
      </c>
      <c r="C108" s="14" t="s">
        <v>7</v>
      </c>
      <c r="D108" s="29">
        <v>12</v>
      </c>
      <c r="E108" s="15"/>
      <c r="F108" s="15"/>
    </row>
    <row r="109" spans="1:6" s="64" customFormat="1" ht="51.75" customHeight="1">
      <c r="A109" s="65"/>
      <c r="B109" s="70" t="s">
        <v>156</v>
      </c>
      <c r="C109" s="71" t="s">
        <v>107</v>
      </c>
      <c r="D109" s="72">
        <v>40</v>
      </c>
      <c r="E109" s="68"/>
      <c r="F109" s="69">
        <f>D109*E109</f>
        <v>0</v>
      </c>
    </row>
    <row r="110" spans="1:6" ht="15">
      <c r="A110" s="36"/>
      <c r="B110" s="37" t="s">
        <v>109</v>
      </c>
      <c r="C110" s="38" t="s">
        <v>42</v>
      </c>
      <c r="D110" s="29">
        <v>92</v>
      </c>
      <c r="E110" s="19"/>
      <c r="F110" s="15">
        <f>D110*E110</f>
        <v>0</v>
      </c>
    </row>
    <row r="111" spans="1:6" ht="15">
      <c r="A111" s="36"/>
      <c r="B111" s="37" t="s">
        <v>110</v>
      </c>
      <c r="C111" s="38" t="s">
        <v>12</v>
      </c>
      <c r="D111" s="29">
        <v>1</v>
      </c>
      <c r="E111" s="19"/>
      <c r="F111" s="15">
        <f>D111*E111</f>
        <v>0</v>
      </c>
    </row>
    <row r="112" spans="1:6" ht="15">
      <c r="A112" s="36"/>
      <c r="B112" s="37" t="s">
        <v>112</v>
      </c>
      <c r="C112" s="38" t="s">
        <v>7</v>
      </c>
      <c r="D112" s="29">
        <v>1</v>
      </c>
      <c r="E112" s="19"/>
      <c r="F112" s="15">
        <f>D112*E112</f>
        <v>0</v>
      </c>
    </row>
    <row r="113" spans="1:6" ht="14.45">
      <c r="A113" s="16" t="s">
        <v>15</v>
      </c>
      <c r="B113" s="13" t="s">
        <v>119</v>
      </c>
      <c r="C113" s="14" t="s">
        <v>7</v>
      </c>
      <c r="D113" s="29">
        <v>2</v>
      </c>
      <c r="E113" s="15"/>
      <c r="F113" s="15"/>
    </row>
    <row r="114" spans="1:6" s="64" customFormat="1" ht="56.25" customHeight="1">
      <c r="A114" s="65"/>
      <c r="B114" s="70" t="s">
        <v>156</v>
      </c>
      <c r="C114" s="71" t="s">
        <v>107</v>
      </c>
      <c r="D114" s="72">
        <v>9</v>
      </c>
      <c r="E114" s="68"/>
      <c r="F114" s="69">
        <f>D114*E114</f>
        <v>0</v>
      </c>
    </row>
    <row r="115" spans="1:6" ht="15">
      <c r="A115" s="36"/>
      <c r="B115" s="37" t="s">
        <v>109</v>
      </c>
      <c r="C115" s="38" t="s">
        <v>42</v>
      </c>
      <c r="D115" s="29">
        <v>12</v>
      </c>
      <c r="E115" s="19"/>
      <c r="F115" s="15">
        <f>D115*E115</f>
        <v>0</v>
      </c>
    </row>
    <row r="116" spans="1:6" ht="15">
      <c r="A116" s="36"/>
      <c r="B116" s="37" t="s">
        <v>110</v>
      </c>
      <c r="C116" s="38" t="s">
        <v>12</v>
      </c>
      <c r="D116" s="29">
        <v>1</v>
      </c>
      <c r="E116" s="19"/>
      <c r="F116" s="15">
        <f>D116*E116</f>
        <v>0</v>
      </c>
    </row>
    <row r="117" spans="1:6" ht="15">
      <c r="A117" s="36"/>
      <c r="B117" s="37" t="s">
        <v>112</v>
      </c>
      <c r="C117" s="38" t="s">
        <v>7</v>
      </c>
      <c r="D117" s="29">
        <v>1</v>
      </c>
      <c r="E117" s="19"/>
      <c r="F117" s="15">
        <f>D117*E117</f>
        <v>0</v>
      </c>
    </row>
    <row r="118" spans="1:6" ht="15">
      <c r="A118" s="16" t="s">
        <v>22</v>
      </c>
      <c r="B118" s="13" t="s">
        <v>120</v>
      </c>
      <c r="C118" s="14"/>
      <c r="D118" s="29"/>
      <c r="E118" s="15"/>
      <c r="F118" s="15"/>
    </row>
    <row r="119" spans="1:6" ht="25.5">
      <c r="A119" s="16"/>
      <c r="B119" s="35" t="s">
        <v>121</v>
      </c>
      <c r="C119" s="26" t="s">
        <v>3</v>
      </c>
      <c r="D119" s="29">
        <v>13</v>
      </c>
      <c r="E119" s="19"/>
      <c r="F119" s="15">
        <f>D119*E119</f>
        <v>0</v>
      </c>
    </row>
    <row r="120" spans="1:6" ht="15">
      <c r="A120" s="16" t="s">
        <v>31</v>
      </c>
      <c r="B120" s="13" t="s">
        <v>122</v>
      </c>
      <c r="C120" s="14"/>
      <c r="D120" s="29"/>
      <c r="E120" s="15"/>
      <c r="F120" s="15"/>
    </row>
    <row r="121" spans="1:6" ht="15">
      <c r="A121" s="16"/>
      <c r="B121" s="37" t="s">
        <v>123</v>
      </c>
      <c r="C121" s="38" t="s">
        <v>19</v>
      </c>
      <c r="D121" s="29">
        <v>480</v>
      </c>
      <c r="E121" s="19"/>
      <c r="F121" s="15">
        <f>D121*E121</f>
        <v>0</v>
      </c>
    </row>
    <row r="122" spans="1:6" ht="15">
      <c r="A122" s="16"/>
      <c r="B122" s="44" t="s">
        <v>124</v>
      </c>
      <c r="C122" s="38" t="s">
        <v>3</v>
      </c>
      <c r="D122" s="29">
        <v>80</v>
      </c>
      <c r="E122" s="19"/>
      <c r="F122" s="15">
        <f>D122*E122</f>
        <v>0</v>
      </c>
    </row>
    <row r="123" spans="1:6" ht="15">
      <c r="A123" s="16" t="s">
        <v>39</v>
      </c>
      <c r="B123" s="13" t="s">
        <v>47</v>
      </c>
      <c r="C123" s="26"/>
      <c r="D123" s="29"/>
      <c r="E123" s="15"/>
      <c r="F123" s="15"/>
    </row>
    <row r="124" spans="1:6" ht="25.5">
      <c r="A124" s="16"/>
      <c r="B124" s="17" t="s">
        <v>115</v>
      </c>
      <c r="C124" s="26" t="s">
        <v>12</v>
      </c>
      <c r="D124" s="29">
        <v>1</v>
      </c>
      <c r="E124" s="19"/>
      <c r="F124" s="15">
        <f>D124*E124</f>
        <v>0</v>
      </c>
    </row>
    <row r="125" spans="1:6" ht="15">
      <c r="A125" s="16"/>
      <c r="B125" s="17"/>
      <c r="C125" s="26"/>
      <c r="D125" s="29"/>
      <c r="E125" s="15"/>
      <c r="F125" s="15"/>
    </row>
    <row r="126" spans="1:6" ht="15">
      <c r="A126" s="16"/>
      <c r="B126" s="45"/>
      <c r="C126" s="14"/>
      <c r="D126" s="14"/>
      <c r="E126" s="15"/>
      <c r="F126" s="15"/>
    </row>
    <row r="127" spans="1:6" ht="15">
      <c r="A127" s="7" t="s">
        <v>125</v>
      </c>
      <c r="B127" s="8"/>
      <c r="C127" s="9" t="s">
        <v>7</v>
      </c>
      <c r="D127" s="9" t="s">
        <v>50</v>
      </c>
      <c r="E127" s="10">
        <f>F129+F131+F133+F135+F137+F139</f>
        <v>0</v>
      </c>
      <c r="F127" s="11">
        <f>D127*E127</f>
        <v>0</v>
      </c>
    </row>
    <row r="128" spans="1:6" ht="15">
      <c r="A128" s="16" t="s">
        <v>9</v>
      </c>
      <c r="B128" s="13" t="s">
        <v>126</v>
      </c>
      <c r="C128" s="14"/>
      <c r="D128" s="29"/>
      <c r="E128" s="15"/>
      <c r="F128" s="15"/>
    </row>
    <row r="129" spans="1:6" ht="51">
      <c r="A129" s="12"/>
      <c r="B129" s="17" t="s">
        <v>127</v>
      </c>
      <c r="C129" s="14" t="s">
        <v>7</v>
      </c>
      <c r="D129" s="29">
        <v>1</v>
      </c>
      <c r="E129" s="19"/>
      <c r="F129" s="15">
        <f>D129*E129</f>
        <v>0</v>
      </c>
    </row>
    <row r="130" spans="1:6" ht="15">
      <c r="A130" s="16" t="s">
        <v>15</v>
      </c>
      <c r="B130" s="13" t="s">
        <v>68</v>
      </c>
      <c r="C130" s="14"/>
      <c r="D130" s="29"/>
      <c r="E130" s="15"/>
      <c r="F130" s="15"/>
    </row>
    <row r="131" spans="1:6" ht="51">
      <c r="A131" s="12"/>
      <c r="B131" s="17" t="s">
        <v>128</v>
      </c>
      <c r="C131" s="14" t="s">
        <v>7</v>
      </c>
      <c r="D131" s="29">
        <v>1</v>
      </c>
      <c r="E131" s="19"/>
      <c r="F131" s="15">
        <f>D131*E131</f>
        <v>0</v>
      </c>
    </row>
    <row r="132" spans="1:6" ht="15">
      <c r="A132" s="16" t="s">
        <v>22</v>
      </c>
      <c r="B132" s="13" t="s">
        <v>129</v>
      </c>
      <c r="C132" s="14"/>
      <c r="D132" s="29"/>
      <c r="E132" s="15"/>
      <c r="F132" s="15"/>
    </row>
    <row r="133" spans="1:6" ht="51">
      <c r="A133" s="12"/>
      <c r="B133" s="17" t="s">
        <v>130</v>
      </c>
      <c r="C133" s="14" t="s">
        <v>7</v>
      </c>
      <c r="D133" s="29">
        <v>2</v>
      </c>
      <c r="E133" s="19"/>
      <c r="F133" s="15">
        <f>D133*E133</f>
        <v>0</v>
      </c>
    </row>
    <row r="134" spans="1:6" ht="15">
      <c r="A134" s="16" t="s">
        <v>31</v>
      </c>
      <c r="B134" s="13" t="s">
        <v>131</v>
      </c>
      <c r="C134" s="14"/>
      <c r="D134" s="29"/>
      <c r="E134" s="15"/>
      <c r="F134" s="15"/>
    </row>
    <row r="135" spans="1:6" ht="51">
      <c r="A135" s="12"/>
      <c r="B135" s="17" t="s">
        <v>132</v>
      </c>
      <c r="C135" s="14" t="s">
        <v>7</v>
      </c>
      <c r="D135" s="29">
        <v>8</v>
      </c>
      <c r="E135" s="19"/>
      <c r="F135" s="15">
        <f>D135*E135</f>
        <v>0</v>
      </c>
    </row>
    <row r="136" spans="1:6" ht="15">
      <c r="A136" s="16" t="s">
        <v>39</v>
      </c>
      <c r="B136" s="13" t="s">
        <v>133</v>
      </c>
      <c r="C136" s="46"/>
      <c r="D136" s="47"/>
      <c r="E136" s="15"/>
      <c r="F136" s="15"/>
    </row>
    <row r="137" spans="2:6" ht="51">
      <c r="B137" s="17" t="s">
        <v>134</v>
      </c>
      <c r="C137" s="14" t="s">
        <v>7</v>
      </c>
      <c r="D137" s="14">
        <v>1</v>
      </c>
      <c r="E137" s="19"/>
      <c r="F137" s="15">
        <f>D137*E137</f>
        <v>0</v>
      </c>
    </row>
    <row r="138" spans="1:6" ht="15">
      <c r="A138" s="16" t="s">
        <v>46</v>
      </c>
      <c r="B138" s="13" t="s">
        <v>135</v>
      </c>
      <c r="C138" s="24"/>
      <c r="D138" s="48"/>
      <c r="E138" s="15"/>
      <c r="F138" s="15"/>
    </row>
    <row r="139" spans="2:6" ht="38.25">
      <c r="B139" s="17" t="s">
        <v>136</v>
      </c>
      <c r="C139" s="14" t="s">
        <v>7</v>
      </c>
      <c r="D139" s="29">
        <v>1</v>
      </c>
      <c r="E139" s="19"/>
      <c r="F139" s="15">
        <f>D139*E139</f>
        <v>0</v>
      </c>
    </row>
    <row r="140" spans="2:6" ht="15">
      <c r="B140" s="17"/>
      <c r="C140" s="24"/>
      <c r="D140" s="48"/>
      <c r="E140" s="15"/>
      <c r="F140" s="15"/>
    </row>
    <row r="141" spans="1:6" ht="15">
      <c r="A141" s="7" t="s">
        <v>137</v>
      </c>
      <c r="B141" s="8"/>
      <c r="C141" s="9" t="s">
        <v>7</v>
      </c>
      <c r="D141" s="9" t="s">
        <v>50</v>
      </c>
      <c r="E141" s="10">
        <f>F142</f>
        <v>0</v>
      </c>
      <c r="F141" s="11">
        <f>D141*E141</f>
        <v>0</v>
      </c>
    </row>
    <row r="142" spans="2:6" ht="38.25">
      <c r="B142" s="17" t="s">
        <v>138</v>
      </c>
      <c r="C142" s="14" t="s">
        <v>7</v>
      </c>
      <c r="D142" s="29">
        <v>1</v>
      </c>
      <c r="E142" s="19"/>
      <c r="F142" s="15">
        <f>D142*E142</f>
        <v>0</v>
      </c>
    </row>
    <row r="143" spans="1:6" s="34" customFormat="1" ht="38.25">
      <c r="A143" s="34" t="s">
        <v>81</v>
      </c>
      <c r="B143" s="49" t="s">
        <v>139</v>
      </c>
      <c r="C143" s="50"/>
      <c r="D143" s="51"/>
      <c r="E143" s="33"/>
      <c r="F143" s="33"/>
    </row>
    <row r="144" spans="1:6" ht="15">
      <c r="A144" s="16"/>
      <c r="B144" s="17"/>
      <c r="C144" s="24"/>
      <c r="D144" s="25"/>
      <c r="E144" s="15"/>
      <c r="F144" s="15"/>
    </row>
    <row r="145" spans="1:6" ht="15">
      <c r="A145" s="7" t="s">
        <v>140</v>
      </c>
      <c r="B145" s="8"/>
      <c r="C145" s="9" t="s">
        <v>7</v>
      </c>
      <c r="D145" s="9" t="s">
        <v>50</v>
      </c>
      <c r="E145" s="10">
        <f>F147+F150+F153+F154+F156+F157+F158</f>
        <v>0</v>
      </c>
      <c r="F145" s="11">
        <f>D145*E145</f>
        <v>0</v>
      </c>
    </row>
    <row r="146" spans="1:6" ht="15">
      <c r="A146" s="16" t="s">
        <v>141</v>
      </c>
      <c r="B146" s="13" t="s">
        <v>142</v>
      </c>
      <c r="C146" s="14"/>
      <c r="D146" s="18"/>
      <c r="E146" s="15"/>
      <c r="F146" s="15"/>
    </row>
    <row r="147" spans="1:6" ht="15">
      <c r="A147" s="16"/>
      <c r="B147" s="17" t="s">
        <v>143</v>
      </c>
      <c r="C147" s="14" t="s">
        <v>7</v>
      </c>
      <c r="D147" s="18" t="s">
        <v>50</v>
      </c>
      <c r="E147" s="19"/>
      <c r="F147" s="15">
        <f>D147*E147</f>
        <v>0</v>
      </c>
    </row>
    <row r="148" spans="1:6" ht="15">
      <c r="A148" s="16" t="s">
        <v>15</v>
      </c>
      <c r="B148" s="13" t="s">
        <v>144</v>
      </c>
      <c r="C148" s="14"/>
      <c r="D148" s="18"/>
      <c r="E148" s="15"/>
      <c r="F148" s="15"/>
    </row>
    <row r="149" spans="1:6" ht="15">
      <c r="A149" s="52"/>
      <c r="B149" s="13" t="s">
        <v>145</v>
      </c>
      <c r="C149" s="26"/>
      <c r="D149" s="18"/>
      <c r="E149" s="15"/>
      <c r="F149" s="15"/>
    </row>
    <row r="150" spans="1:6" ht="25.5">
      <c r="A150" s="52"/>
      <c r="B150" s="53" t="s">
        <v>146</v>
      </c>
      <c r="C150" s="26" t="s">
        <v>7</v>
      </c>
      <c r="D150" s="18" t="s">
        <v>50</v>
      </c>
      <c r="E150" s="19"/>
      <c r="F150" s="15">
        <f>D150*E150</f>
        <v>0</v>
      </c>
    </row>
    <row r="151" spans="1:6" s="34" customFormat="1" ht="38.25">
      <c r="A151" s="54" t="s">
        <v>81</v>
      </c>
      <c r="B151" s="55" t="s">
        <v>147</v>
      </c>
      <c r="C151" s="31"/>
      <c r="D151" s="32"/>
      <c r="E151" s="33"/>
      <c r="F151" s="33"/>
    </row>
    <row r="152" spans="1:6" ht="15">
      <c r="A152" s="52"/>
      <c r="B152" s="13" t="s">
        <v>148</v>
      </c>
      <c r="C152" s="26"/>
      <c r="D152" s="18"/>
      <c r="E152" s="15"/>
      <c r="F152" s="15"/>
    </row>
    <row r="153" spans="1:6" ht="15">
      <c r="A153" s="52"/>
      <c r="B153" s="53" t="s">
        <v>149</v>
      </c>
      <c r="C153" s="56" t="s">
        <v>7</v>
      </c>
      <c r="D153" s="57">
        <v>1</v>
      </c>
      <c r="E153" s="19"/>
      <c r="F153" s="15">
        <f>D153*E153</f>
        <v>0</v>
      </c>
    </row>
    <row r="154" spans="1:6" ht="15">
      <c r="A154" s="52"/>
      <c r="B154" s="53" t="s">
        <v>150</v>
      </c>
      <c r="C154" s="56" t="s">
        <v>7</v>
      </c>
      <c r="D154" s="57">
        <v>1</v>
      </c>
      <c r="E154" s="19"/>
      <c r="F154" s="15">
        <f>D154*E154</f>
        <v>0</v>
      </c>
    </row>
    <row r="155" spans="1:6" ht="15">
      <c r="A155" s="52"/>
      <c r="B155" s="13" t="s">
        <v>151</v>
      </c>
      <c r="C155" s="26"/>
      <c r="D155" s="18"/>
      <c r="E155" s="15"/>
      <c r="F155" s="15"/>
    </row>
    <row r="156" spans="1:6" ht="15">
      <c r="A156" s="52"/>
      <c r="B156" s="53" t="s">
        <v>152</v>
      </c>
      <c r="C156" s="56" t="s">
        <v>7</v>
      </c>
      <c r="D156" s="57">
        <v>1</v>
      </c>
      <c r="E156" s="19"/>
      <c r="F156" s="15">
        <f>D156*E156</f>
        <v>0</v>
      </c>
    </row>
    <row r="157" spans="1:6" ht="15">
      <c r="A157" s="52"/>
      <c r="B157" s="53" t="s">
        <v>153</v>
      </c>
      <c r="C157" s="56" t="s">
        <v>7</v>
      </c>
      <c r="D157" s="57">
        <v>1</v>
      </c>
      <c r="E157" s="19"/>
      <c r="F157" s="15">
        <f>D157*E157</f>
        <v>0</v>
      </c>
    </row>
    <row r="158" spans="1:6" ht="15">
      <c r="A158" s="52"/>
      <c r="B158" s="53" t="s">
        <v>154</v>
      </c>
      <c r="C158" s="56" t="s">
        <v>7</v>
      </c>
      <c r="D158" s="57">
        <v>1</v>
      </c>
      <c r="E158" s="19"/>
      <c r="F158" s="15">
        <f>D158*E158</f>
        <v>0</v>
      </c>
    </row>
    <row r="159" spans="1:6" ht="15">
      <c r="A159" s="16"/>
      <c r="B159" s="17"/>
      <c r="C159" s="14"/>
      <c r="D159" s="18"/>
      <c r="E159" s="15"/>
      <c r="F159" s="15"/>
    </row>
    <row r="160" spans="1:6" ht="15">
      <c r="A160" s="58" t="s">
        <v>155</v>
      </c>
      <c r="B160" s="59"/>
      <c r="C160" s="59"/>
      <c r="D160" s="59"/>
      <c r="E160" s="60"/>
      <c r="F160" s="61">
        <f>F4+F32+F41+F56+F69+F83+F93+F107+F127+F141+F145</f>
        <v>0</v>
      </c>
    </row>
    <row r="161" spans="1:4" ht="15">
      <c r="A161" s="62"/>
      <c r="B161" s="62"/>
      <c r="C161" s="62"/>
      <c r="D161" s="62"/>
    </row>
    <row r="162" spans="1:4" ht="15">
      <c r="A162" s="62"/>
      <c r="B162" s="62"/>
      <c r="C162" s="62"/>
      <c r="D162" s="62"/>
    </row>
    <row r="163" spans="1:4" ht="15">
      <c r="A163" s="62"/>
      <c r="B163" s="62"/>
      <c r="C163" s="62"/>
      <c r="D163" s="62"/>
    </row>
    <row r="164" spans="1:5" ht="15">
      <c r="A164" s="63"/>
      <c r="B164" s="63"/>
      <c r="C164" s="63"/>
      <c r="D164" s="63"/>
      <c r="E164" s="64"/>
    </row>
    <row r="165" spans="1:5" ht="15">
      <c r="A165" s="63"/>
      <c r="B165" s="63"/>
      <c r="C165" s="63"/>
      <c r="D165" s="63"/>
      <c r="E165" s="64"/>
    </row>
    <row r="166" spans="1:5" ht="15">
      <c r="A166" s="63"/>
      <c r="B166" s="63"/>
      <c r="C166" s="63"/>
      <c r="D166" s="63"/>
      <c r="E166" s="64"/>
    </row>
    <row r="167" spans="1:5" ht="15">
      <c r="A167" s="63"/>
      <c r="B167" s="63"/>
      <c r="C167" s="63"/>
      <c r="D167" s="63"/>
      <c r="E167" s="64"/>
    </row>
    <row r="168" spans="1:5" ht="15">
      <c r="A168" s="63"/>
      <c r="B168" s="63"/>
      <c r="C168" s="63"/>
      <c r="D168" s="63"/>
      <c r="E168" s="64"/>
    </row>
    <row r="169" spans="1:5" ht="15">
      <c r="A169" s="63"/>
      <c r="B169" s="63"/>
      <c r="C169" s="63"/>
      <c r="D169" s="63"/>
      <c r="E169" s="64"/>
    </row>
  </sheetData>
  <mergeCells count="6">
    <mergeCell ref="F2:F3"/>
    <mergeCell ref="A2:A3"/>
    <mergeCell ref="B2:B3"/>
    <mergeCell ref="C2:C3"/>
    <mergeCell ref="D2:D3"/>
    <mergeCell ref="E2:E3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Nos</dc:creator>
  <cp:keywords/>
  <dc:description/>
  <cp:lastModifiedBy>xx</cp:lastModifiedBy>
  <cp:lastPrinted>2021-03-10T12:10:59Z</cp:lastPrinted>
  <dcterms:created xsi:type="dcterms:W3CDTF">2021-03-10T12:09:10Z</dcterms:created>
  <dcterms:modified xsi:type="dcterms:W3CDTF">2021-03-11T20:34:30Z</dcterms:modified>
  <cp:category/>
  <cp:version/>
  <cp:contentType/>
  <cp:contentStatus/>
</cp:coreProperties>
</file>